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7_fachgesellschaften\_daf\05_erhebungsbogen\"/>
    </mc:Choice>
  </mc:AlternateContent>
  <xr:revisionPtr revIDLastSave="0" documentId="8_{01051376-9576-455C-BBA2-6415D51ACC1D}" xr6:coauthVersionLast="45" xr6:coauthVersionMax="45" xr10:uidLastSave="{00000000-0000-0000-0000-000000000000}"/>
  <bookViews>
    <workbookView xWindow="28680" yWindow="855" windowWidth="19440" windowHeight="15000" firstSheet="6" activeTab="8" xr2:uid="{00000000-000D-0000-FFFF-FFFF00000000}"/>
  </bookViews>
  <sheets>
    <sheet name="Legende" sheetId="6" state="hidden" r:id="rId1"/>
    <sheet name="Tracereingriffe &quot;Basis 2016&quot;" sheetId="1" state="hidden" r:id="rId2"/>
    <sheet name="Tracereingriffe &quot;Komplex 2016&quot;" sheetId="2" state="hidden" r:id="rId3"/>
    <sheet name="ICD-Übersicht" sheetId="5" state="hidden" r:id="rId4"/>
    <sheet name="TOP 10 - Mittelwert" sheetId="4" state="hidden" r:id="rId5"/>
    <sheet name="TOP 10 - Eingriffe" sheetId="7" state="hidden" r:id="rId6"/>
    <sheet name="Tracerliste &quot;Basis&quot;" sheetId="8" r:id="rId7"/>
    <sheet name="Tracerliste &quot;Komplex&quot;" sheetId="9" r:id="rId8"/>
    <sheet name="ICD-Codierung" sheetId="10" r:id="rId9"/>
  </sheets>
  <definedNames>
    <definedName name="_xlnm._FilterDatabase" localSheetId="3" hidden="1">'ICD-Übersicht'!$A$1:$F$1</definedName>
    <definedName name="_xlnm._FilterDatabase" localSheetId="1" hidden="1">'Tracereingriffe "Basis 2016"'!$A$1:$J$1</definedName>
    <definedName name="_xlnm._FilterDatabase" localSheetId="2" hidden="1">'Tracereingriffe "Komplex 2016"'!$A$1:$J$1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8" l="1"/>
  <c r="F23" i="8"/>
  <c r="G4" i="8"/>
  <c r="F4" i="8"/>
  <c r="G4" i="1"/>
  <c r="F4" i="1"/>
  <c r="G45" i="9"/>
  <c r="F45" i="9"/>
  <c r="H45" i="9" s="1"/>
  <c r="G44" i="9"/>
  <c r="F44" i="9"/>
  <c r="G43" i="9"/>
  <c r="F43" i="9"/>
  <c r="H43" i="9" s="1"/>
  <c r="G42" i="9"/>
  <c r="F42" i="9"/>
  <c r="G41" i="9"/>
  <c r="F41" i="9"/>
  <c r="H41" i="9" s="1"/>
  <c r="G40" i="9"/>
  <c r="F40" i="9"/>
  <c r="G39" i="9"/>
  <c r="F39" i="9"/>
  <c r="H39" i="9" s="1"/>
  <c r="G38" i="9"/>
  <c r="F38" i="9"/>
  <c r="H38" i="9" s="1"/>
  <c r="G37" i="9"/>
  <c r="F37" i="9"/>
  <c r="H37" i="9" s="1"/>
  <c r="G36" i="9"/>
  <c r="F36" i="9"/>
  <c r="H36" i="9" s="1"/>
  <c r="G35" i="9"/>
  <c r="F35" i="9"/>
  <c r="G44" i="2"/>
  <c r="F44" i="2"/>
  <c r="H44" i="2" s="1"/>
  <c r="G37" i="2"/>
  <c r="F37" i="2"/>
  <c r="H37" i="2" s="1"/>
  <c r="G42" i="2"/>
  <c r="F42" i="2"/>
  <c r="H42" i="2" s="1"/>
  <c r="G35" i="2"/>
  <c r="F35" i="2"/>
  <c r="H35" i="2" s="1"/>
  <c r="G41" i="2"/>
  <c r="F41" i="2"/>
  <c r="H41" i="2" s="1"/>
  <c r="G36" i="2"/>
  <c r="F36" i="2"/>
  <c r="H36" i="2" s="1"/>
  <c r="G93" i="9"/>
  <c r="F93" i="9"/>
  <c r="H93" i="9" s="1"/>
  <c r="G92" i="9"/>
  <c r="F92" i="9"/>
  <c r="G91" i="9"/>
  <c r="F91" i="9"/>
  <c r="G90" i="9"/>
  <c r="F90" i="9"/>
  <c r="G88" i="9"/>
  <c r="F88" i="9"/>
  <c r="H88" i="9" s="1"/>
  <c r="G87" i="9"/>
  <c r="F87" i="9"/>
  <c r="G86" i="9"/>
  <c r="F86" i="9"/>
  <c r="G85" i="9"/>
  <c r="F85" i="9"/>
  <c r="G84" i="9"/>
  <c r="F84" i="9"/>
  <c r="G83" i="9"/>
  <c r="F83" i="9"/>
  <c r="G82" i="9"/>
  <c r="F82" i="9"/>
  <c r="G81" i="9"/>
  <c r="F81" i="9"/>
  <c r="G80" i="9"/>
  <c r="F80" i="9"/>
  <c r="H80" i="9" s="1"/>
  <c r="G79" i="9"/>
  <c r="F79" i="9"/>
  <c r="G78" i="9"/>
  <c r="F78" i="9"/>
  <c r="G77" i="9"/>
  <c r="F77" i="9"/>
  <c r="G76" i="9"/>
  <c r="F76" i="9"/>
  <c r="H76" i="9" s="1"/>
  <c r="G75" i="9"/>
  <c r="F75" i="9"/>
  <c r="G74" i="9"/>
  <c r="F74" i="9"/>
  <c r="G73" i="9"/>
  <c r="F73" i="9"/>
  <c r="G72" i="9"/>
  <c r="F72" i="9"/>
  <c r="H72" i="9" s="1"/>
  <c r="G71" i="9"/>
  <c r="F71" i="9"/>
  <c r="G70" i="9"/>
  <c r="F70" i="9"/>
  <c r="G69" i="9"/>
  <c r="F69" i="9"/>
  <c r="G68" i="9"/>
  <c r="F68" i="9"/>
  <c r="G67" i="9"/>
  <c r="F67" i="9"/>
  <c r="G66" i="9"/>
  <c r="F66" i="9"/>
  <c r="G65" i="9"/>
  <c r="F65" i="9"/>
  <c r="G64" i="9"/>
  <c r="F64" i="9"/>
  <c r="H64" i="9" s="1"/>
  <c r="G63" i="9"/>
  <c r="F63" i="9"/>
  <c r="G62" i="9"/>
  <c r="F62" i="9"/>
  <c r="G61" i="9"/>
  <c r="F61" i="9"/>
  <c r="G60" i="9"/>
  <c r="F60" i="9"/>
  <c r="G59" i="9"/>
  <c r="F59" i="9"/>
  <c r="G58" i="9"/>
  <c r="F58" i="9"/>
  <c r="G57" i="9"/>
  <c r="F57" i="9"/>
  <c r="G56" i="9"/>
  <c r="F56" i="9"/>
  <c r="G55" i="9"/>
  <c r="F55" i="9"/>
  <c r="G54" i="9"/>
  <c r="F54" i="9"/>
  <c r="G53" i="9"/>
  <c r="F53" i="9"/>
  <c r="G52" i="9"/>
  <c r="F52" i="9"/>
  <c r="G51" i="9"/>
  <c r="F51" i="9"/>
  <c r="G50" i="9"/>
  <c r="F50" i="9"/>
  <c r="G49" i="9"/>
  <c r="F49" i="9"/>
  <c r="G48" i="9"/>
  <c r="F48" i="9"/>
  <c r="G47" i="9"/>
  <c r="F47" i="9"/>
  <c r="G46" i="9"/>
  <c r="F46" i="9"/>
  <c r="G34" i="9"/>
  <c r="F34" i="9"/>
  <c r="G33" i="9"/>
  <c r="F33" i="9"/>
  <c r="G32" i="9"/>
  <c r="F32" i="9"/>
  <c r="G31" i="9"/>
  <c r="F31" i="9"/>
  <c r="G30" i="9"/>
  <c r="F30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F6" i="9"/>
  <c r="G5" i="9"/>
  <c r="F5" i="9"/>
  <c r="G4" i="9"/>
  <c r="F4" i="9"/>
  <c r="G3" i="9"/>
  <c r="F3" i="9"/>
  <c r="H3" i="9" s="1"/>
  <c r="G2" i="9"/>
  <c r="F2" i="9"/>
  <c r="G56" i="8"/>
  <c r="F56" i="8"/>
  <c r="G55" i="8"/>
  <c r="F55" i="8"/>
  <c r="G53" i="8"/>
  <c r="F53" i="8"/>
  <c r="G52" i="8"/>
  <c r="F52" i="8"/>
  <c r="G51" i="8"/>
  <c r="F51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H38" i="8" s="1"/>
  <c r="G37" i="8"/>
  <c r="F37" i="8"/>
  <c r="G36" i="8"/>
  <c r="F36" i="8"/>
  <c r="H36" i="8" s="1"/>
  <c r="G25" i="8"/>
  <c r="F25" i="8"/>
  <c r="G24" i="8"/>
  <c r="F24" i="8"/>
  <c r="H24" i="8" s="1"/>
  <c r="G22" i="8"/>
  <c r="F22" i="8"/>
  <c r="G21" i="8"/>
  <c r="F21" i="8"/>
  <c r="G20" i="8"/>
  <c r="F20" i="8"/>
  <c r="G19" i="8"/>
  <c r="F19" i="8"/>
  <c r="H19" i="8" s="1"/>
  <c r="G18" i="8"/>
  <c r="F18" i="8"/>
  <c r="G17" i="8"/>
  <c r="F17" i="8"/>
  <c r="G16" i="8"/>
  <c r="F16" i="8"/>
  <c r="G15" i="8"/>
  <c r="F15" i="8"/>
  <c r="H15" i="8" s="1"/>
  <c r="G14" i="8"/>
  <c r="F14" i="8"/>
  <c r="G13" i="8"/>
  <c r="F13" i="8"/>
  <c r="G12" i="8"/>
  <c r="F12" i="8"/>
  <c r="G11" i="8"/>
  <c r="F11" i="8"/>
  <c r="H11" i="8" s="1"/>
  <c r="G10" i="8"/>
  <c r="F10" i="8"/>
  <c r="G9" i="8"/>
  <c r="F9" i="8"/>
  <c r="H9" i="8" s="1"/>
  <c r="G8" i="8"/>
  <c r="F8" i="8"/>
  <c r="G7" i="8"/>
  <c r="F7" i="8"/>
  <c r="H7" i="8" s="1"/>
  <c r="G6" i="8"/>
  <c r="H6" i="8" s="1"/>
  <c r="F6" i="8"/>
  <c r="G5" i="8"/>
  <c r="F5" i="8"/>
  <c r="G3" i="8"/>
  <c r="F3" i="8"/>
  <c r="G2" i="8"/>
  <c r="F2" i="8"/>
  <c r="H2" i="8" s="1"/>
  <c r="G62" i="2"/>
  <c r="F62" i="2"/>
  <c r="G22" i="1"/>
  <c r="F22" i="1"/>
  <c r="H22" i="1" s="1"/>
  <c r="H43" i="8" l="1"/>
  <c r="H52" i="8"/>
  <c r="H2" i="9"/>
  <c r="H4" i="9"/>
  <c r="H14" i="9"/>
  <c r="H16" i="9"/>
  <c r="H18" i="9"/>
  <c r="H20" i="9"/>
  <c r="H22" i="9"/>
  <c r="H24" i="9"/>
  <c r="H26" i="9"/>
  <c r="H28" i="9"/>
  <c r="H31" i="9"/>
  <c r="H33" i="9"/>
  <c r="H60" i="9"/>
  <c r="H75" i="9"/>
  <c r="H56" i="8"/>
  <c r="H12" i="9"/>
  <c r="H92" i="9"/>
  <c r="H16" i="8"/>
  <c r="H25" i="8"/>
  <c r="H5" i="9"/>
  <c r="H7" i="9"/>
  <c r="H9" i="9"/>
  <c r="H11" i="9"/>
  <c r="H13" i="9"/>
  <c r="H15" i="9"/>
  <c r="H17" i="9"/>
  <c r="H19" i="9"/>
  <c r="H30" i="9"/>
  <c r="H32" i="9"/>
  <c r="H34" i="9"/>
  <c r="H47" i="9"/>
  <c r="H49" i="9"/>
  <c r="H51" i="9"/>
  <c r="H53" i="9"/>
  <c r="H55" i="9"/>
  <c r="H57" i="9"/>
  <c r="H59" i="9"/>
  <c r="H63" i="9"/>
  <c r="H65" i="9"/>
  <c r="H67" i="9"/>
  <c r="H69" i="9"/>
  <c r="H71" i="9"/>
  <c r="H73" i="9"/>
  <c r="H23" i="8"/>
  <c r="H70" i="9"/>
  <c r="H17" i="8"/>
  <c r="H41" i="8"/>
  <c r="H49" i="8"/>
  <c r="H46" i="9"/>
  <c r="H48" i="9"/>
  <c r="H50" i="9"/>
  <c r="H82" i="9"/>
  <c r="H86" i="9"/>
  <c r="H4" i="1"/>
  <c r="H14" i="8"/>
  <c r="H22" i="8"/>
  <c r="H62" i="9"/>
  <c r="H66" i="9"/>
  <c r="H62" i="2"/>
  <c r="H8" i="8"/>
  <c r="H42" i="8"/>
  <c r="H44" i="8"/>
  <c r="H46" i="8"/>
  <c r="H48" i="8"/>
  <c r="H51" i="8"/>
  <c r="H6" i="9"/>
  <c r="H8" i="9"/>
  <c r="H10" i="9"/>
  <c r="H21" i="9"/>
  <c r="H23" i="9"/>
  <c r="H25" i="9"/>
  <c r="H27" i="9"/>
  <c r="H52" i="9"/>
  <c r="H54" i="9"/>
  <c r="H56" i="9"/>
  <c r="H58" i="9"/>
  <c r="H79" i="9"/>
  <c r="H81" i="9"/>
  <c r="H83" i="9"/>
  <c r="H85" i="9"/>
  <c r="H87" i="9"/>
  <c r="H90" i="9"/>
  <c r="H3" i="8"/>
  <c r="H13" i="8"/>
  <c r="H18" i="8"/>
  <c r="H20" i="8"/>
  <c r="H40" i="8"/>
  <c r="H45" i="8"/>
  <c r="H47" i="8"/>
  <c r="H4" i="8"/>
  <c r="H5" i="8"/>
  <c r="H10" i="8"/>
  <c r="H12" i="8"/>
  <c r="H21" i="8"/>
  <c r="H37" i="8"/>
  <c r="H39" i="8"/>
  <c r="H55" i="8"/>
  <c r="H53" i="8"/>
  <c r="H74" i="9"/>
  <c r="H91" i="9"/>
  <c r="H78" i="9"/>
  <c r="H40" i="9"/>
  <c r="H61" i="9"/>
  <c r="H68" i="9"/>
  <c r="H77" i="9"/>
  <c r="H84" i="9"/>
  <c r="H35" i="9"/>
  <c r="H42" i="9"/>
  <c r="H44" i="9"/>
  <c r="G9" i="1"/>
  <c r="F9" i="1"/>
  <c r="G8" i="1"/>
  <c r="F8" i="1"/>
  <c r="G6" i="1"/>
  <c r="F6" i="1"/>
  <c r="G5" i="1"/>
  <c r="F5" i="1"/>
  <c r="G24" i="1"/>
  <c r="F24" i="1"/>
  <c r="H24" i="1" l="1"/>
  <c r="H6" i="1"/>
  <c r="H9" i="1"/>
  <c r="H8" i="1"/>
  <c r="H5" i="1"/>
  <c r="G48" i="2"/>
  <c r="F48" i="2"/>
  <c r="H48" i="2" s="1"/>
  <c r="G38" i="2" l="1"/>
  <c r="G50" i="2"/>
  <c r="G49" i="2"/>
  <c r="G67" i="2"/>
  <c r="G32" i="2"/>
  <c r="G52" i="2"/>
  <c r="G47" i="2"/>
  <c r="G39" i="2"/>
  <c r="G70" i="2"/>
  <c r="G34" i="2"/>
  <c r="G53" i="2"/>
  <c r="G81" i="2"/>
  <c r="G54" i="2"/>
  <c r="G69" i="2"/>
  <c r="G55" i="2"/>
  <c r="G65" i="2"/>
  <c r="G71" i="2"/>
  <c r="G23" i="2"/>
  <c r="G31" i="2"/>
  <c r="G79" i="2"/>
  <c r="G26" i="2"/>
  <c r="G66" i="2"/>
  <c r="G51" i="2"/>
  <c r="G33" i="2"/>
  <c r="G82" i="2"/>
  <c r="G30" i="2"/>
  <c r="G63" i="2"/>
  <c r="G21" i="2"/>
  <c r="G78" i="2"/>
  <c r="G80" i="2"/>
  <c r="G22" i="2"/>
  <c r="G68" i="2"/>
  <c r="G72" i="2"/>
  <c r="G40" i="2"/>
  <c r="G60" i="2"/>
  <c r="G12" i="2"/>
  <c r="G83" i="2"/>
  <c r="G90" i="2"/>
  <c r="G13" i="2"/>
  <c r="G74" i="2"/>
  <c r="G20" i="2"/>
  <c r="G11" i="2"/>
  <c r="G14" i="2"/>
  <c r="G86" i="2"/>
  <c r="G25" i="2"/>
  <c r="G89" i="2"/>
  <c r="G77" i="2"/>
  <c r="G28" i="2"/>
  <c r="G10" i="2"/>
  <c r="G4" i="2"/>
  <c r="G15" i="2"/>
  <c r="G9" i="2"/>
  <c r="G3" i="2"/>
  <c r="G84" i="2"/>
  <c r="G43" i="2"/>
  <c r="G57" i="2"/>
  <c r="G6" i="2"/>
  <c r="G85" i="2"/>
  <c r="G73" i="2"/>
  <c r="G27" i="2"/>
  <c r="G45" i="2"/>
  <c r="G59" i="2"/>
  <c r="G5" i="2"/>
  <c r="G2" i="2"/>
  <c r="G16" i="2"/>
  <c r="G61" i="2"/>
  <c r="G24" i="2"/>
  <c r="G17" i="2"/>
  <c r="G56" i="2"/>
  <c r="G18" i="2"/>
  <c r="G64" i="2"/>
  <c r="G91" i="2"/>
  <c r="G8" i="2"/>
  <c r="G19" i="2"/>
  <c r="G75" i="2"/>
  <c r="G58" i="2"/>
  <c r="G7" i="2"/>
  <c r="G76" i="2"/>
  <c r="G88" i="2"/>
  <c r="G46" i="2"/>
  <c r="G7" i="1" l="1"/>
  <c r="G2" i="1"/>
  <c r="G20" i="1"/>
  <c r="G21" i="1"/>
  <c r="G35" i="1"/>
  <c r="G41" i="1"/>
  <c r="G23" i="1"/>
  <c r="G17" i="1"/>
  <c r="G10" i="1"/>
  <c r="G11" i="1"/>
  <c r="G36" i="1"/>
  <c r="G12" i="1"/>
  <c r="G39" i="1"/>
  <c r="G55" i="1"/>
  <c r="G16" i="1"/>
  <c r="G19" i="1"/>
  <c r="G15" i="1"/>
  <c r="G14" i="1"/>
  <c r="G43" i="1"/>
  <c r="G3" i="1"/>
  <c r="G37" i="1"/>
  <c r="G40" i="1"/>
  <c r="G38" i="1"/>
  <c r="G42" i="1"/>
  <c r="G18" i="1"/>
  <c r="G13" i="1"/>
  <c r="G52" i="1"/>
  <c r="G44" i="1"/>
  <c r="G48" i="1"/>
  <c r="G45" i="1"/>
  <c r="G46" i="1"/>
  <c r="G51" i="1"/>
  <c r="G47" i="1"/>
  <c r="G50" i="1"/>
  <c r="G54" i="1"/>
  <c r="F59" i="5" l="1"/>
  <c r="F50" i="5"/>
  <c r="F47" i="5"/>
  <c r="F63" i="5"/>
  <c r="F33" i="5"/>
  <c r="F62" i="5"/>
  <c r="F56" i="5"/>
  <c r="F52" i="5"/>
  <c r="F61" i="5"/>
  <c r="F64" i="5"/>
  <c r="F48" i="5"/>
  <c r="F45" i="5"/>
  <c r="F36" i="5"/>
  <c r="F31" i="5"/>
  <c r="F55" i="5"/>
  <c r="F60" i="5"/>
  <c r="F49" i="5"/>
  <c r="F18" i="5"/>
  <c r="F32" i="5"/>
  <c r="F26" i="5"/>
  <c r="F34" i="5"/>
  <c r="F43" i="5"/>
  <c r="F41" i="5"/>
  <c r="F29" i="5"/>
  <c r="F58" i="5"/>
  <c r="F22" i="5"/>
  <c r="F14" i="5"/>
  <c r="F17" i="5"/>
  <c r="F13" i="5"/>
  <c r="F25" i="5"/>
  <c r="F40" i="5"/>
  <c r="F30" i="5"/>
  <c r="F8" i="5"/>
  <c r="F20" i="5"/>
  <c r="F42" i="5"/>
  <c r="F46" i="5"/>
  <c r="F53" i="5"/>
  <c r="F54" i="5"/>
  <c r="F39" i="5"/>
  <c r="F44" i="5"/>
  <c r="F51" i="5"/>
  <c r="F57" i="5"/>
  <c r="F21" i="5"/>
  <c r="F35" i="5"/>
  <c r="F37" i="5"/>
  <c r="F19" i="5"/>
  <c r="F28" i="5"/>
  <c r="F27" i="5"/>
  <c r="F24" i="5"/>
  <c r="F38" i="5"/>
  <c r="F16" i="5"/>
  <c r="F11" i="5"/>
  <c r="F15" i="5"/>
  <c r="F10" i="5"/>
  <c r="F9" i="5"/>
  <c r="F23" i="5"/>
  <c r="F7" i="5"/>
  <c r="F12" i="5"/>
  <c r="F47" i="2" l="1"/>
  <c r="H47" i="2" s="1"/>
  <c r="F52" i="2"/>
  <c r="H52" i="2" s="1"/>
  <c r="F53" i="2"/>
  <c r="H53" i="2" s="1"/>
  <c r="F54" i="2"/>
  <c r="H54" i="2" s="1"/>
  <c r="F49" i="2"/>
  <c r="H49" i="2" s="1"/>
  <c r="F50" i="2"/>
  <c r="H50" i="2" s="1"/>
  <c r="F51" i="2"/>
  <c r="H51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3" i="2"/>
  <c r="H63" i="2" s="1"/>
  <c r="F64" i="2"/>
  <c r="H64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30" i="2"/>
  <c r="H30" i="2" s="1"/>
  <c r="F31" i="2"/>
  <c r="H31" i="2" s="1"/>
  <c r="F39" i="2"/>
  <c r="H39" i="2" s="1"/>
  <c r="F40" i="2"/>
  <c r="H40" i="2" s="1"/>
  <c r="F43" i="2"/>
  <c r="H43" i="2" s="1"/>
  <c r="F45" i="2"/>
  <c r="H45" i="2" s="1"/>
  <c r="F32" i="2"/>
  <c r="H32" i="2" s="1"/>
  <c r="F33" i="2"/>
  <c r="H33" i="2" s="1"/>
  <c r="F34" i="2"/>
  <c r="H34" i="2" s="1"/>
  <c r="F38" i="2"/>
  <c r="H38" i="2" s="1"/>
  <c r="F79" i="2"/>
  <c r="H79" i="2" s="1"/>
  <c r="F80" i="2"/>
  <c r="H80" i="2" s="1"/>
  <c r="F81" i="2"/>
  <c r="H81" i="2" s="1"/>
  <c r="F82" i="2"/>
  <c r="H82" i="2" s="1"/>
  <c r="F83" i="2"/>
  <c r="H83" i="2" s="1"/>
  <c r="F84" i="2"/>
  <c r="H84" i="2" s="1"/>
  <c r="F85" i="2"/>
  <c r="H85" i="2" s="1"/>
  <c r="F86" i="2"/>
  <c r="H86" i="2" s="1"/>
  <c r="F88" i="2"/>
  <c r="H88" i="2" s="1"/>
  <c r="F89" i="2"/>
  <c r="H89" i="2" s="1"/>
  <c r="F90" i="2"/>
  <c r="H90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F73" i="2"/>
  <c r="H73" i="2" s="1"/>
  <c r="F74" i="2"/>
  <c r="H74" i="2" s="1"/>
  <c r="F75" i="2"/>
  <c r="H75" i="2" s="1"/>
  <c r="F76" i="2"/>
  <c r="H76" i="2" s="1"/>
  <c r="F77" i="2"/>
  <c r="H77" i="2" s="1"/>
  <c r="F78" i="2"/>
  <c r="H78" i="2" s="1"/>
  <c r="F91" i="2"/>
  <c r="H91" i="2" s="1"/>
  <c r="F2" i="2"/>
  <c r="H2" i="2" s="1"/>
  <c r="F3" i="2"/>
  <c r="H3" i="2" s="1"/>
  <c r="F4" i="2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46" i="2"/>
  <c r="H46" i="2" s="1"/>
  <c r="F23" i="1"/>
  <c r="H23" i="1" s="1"/>
  <c r="F20" i="1"/>
  <c r="H20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50" i="1"/>
  <c r="H50" i="1" s="1"/>
  <c r="F51" i="1"/>
  <c r="H51" i="1" s="1"/>
  <c r="F52" i="1"/>
  <c r="H52" i="1" s="1"/>
  <c r="F54" i="1"/>
  <c r="H54" i="1" s="1"/>
  <c r="F55" i="1"/>
  <c r="H55" i="1" s="1"/>
  <c r="F2" i="1"/>
  <c r="H2" i="1" s="1"/>
  <c r="F3" i="1"/>
  <c r="H3" i="1" s="1"/>
  <c r="F7" i="1"/>
  <c r="H7" i="1" s="1"/>
  <c r="F21" i="1"/>
  <c r="H21" i="1" s="1"/>
</calcChain>
</file>

<file path=xl/sharedStrings.xml><?xml version="1.0" encoding="utf-8"?>
<sst xmlns="http://schemas.openxmlformats.org/spreadsheetml/2006/main" count="3272" uniqueCount="489">
  <si>
    <t>I. Strahl – Osteotomien (mit Doppelosteotomie) und Arthrodese GZG</t>
  </si>
  <si>
    <t>5-788.50</t>
  </si>
  <si>
    <t>5-788.51</t>
  </si>
  <si>
    <t>5-808.b0</t>
  </si>
  <si>
    <t>5-795.1v</t>
  </si>
  <si>
    <t>5-795.2v</t>
  </si>
  <si>
    <t>5-795.3v</t>
  </si>
  <si>
    <t>5-795.gv</t>
  </si>
  <si>
    <t>5-795.kv</t>
  </si>
  <si>
    <t>5-796.0v</t>
  </si>
  <si>
    <t>5-796.1v</t>
  </si>
  <si>
    <t>5-796.2v</t>
  </si>
  <si>
    <t>5-796.gv</t>
  </si>
  <si>
    <t>5-796.kv</t>
  </si>
  <si>
    <t>II.-V. Strahl Osteotomien</t>
  </si>
  <si>
    <t>5-788.52</t>
  </si>
  <si>
    <t>5-788.53</t>
  </si>
  <si>
    <t>5-788.54</t>
  </si>
  <si>
    <t>5-788.55</t>
  </si>
  <si>
    <t>Mehrstrahleneingriffe</t>
  </si>
  <si>
    <t>5-869.50</t>
  </si>
  <si>
    <t>Eingriffe an Sehnen Fuß</t>
  </si>
  <si>
    <t>5-851.1a</t>
  </si>
  <si>
    <t>5-851.2a</t>
  </si>
  <si>
    <t>5-854.0c</t>
  </si>
  <si>
    <t>5-854.1c</t>
  </si>
  <si>
    <t>5-854.2c</t>
  </si>
  <si>
    <t>5-854.3c</t>
  </si>
  <si>
    <t>5-854.6c</t>
  </si>
  <si>
    <t xml:space="preserve">5-854.7c </t>
  </si>
  <si>
    <t>5-854.8c</t>
  </si>
  <si>
    <t>5-854.9c</t>
  </si>
  <si>
    <t>5-854.ac</t>
  </si>
  <si>
    <t>5-854.xc</t>
  </si>
  <si>
    <t>5-854.y</t>
  </si>
  <si>
    <t>Rekonstruktion der Achillessehne</t>
  </si>
  <si>
    <t>5-855.19</t>
  </si>
  <si>
    <t>5-855.29</t>
  </si>
  <si>
    <t>5-793.1r</t>
  </si>
  <si>
    <t>5-793.2r</t>
  </si>
  <si>
    <t>5-794.2r</t>
  </si>
  <si>
    <t>Eingriff im Klartext:</t>
  </si>
  <si>
    <t>OPS</t>
  </si>
  <si>
    <t>Arthrodesen der Fußwurzel</t>
  </si>
  <si>
    <t>5-808.a0</t>
  </si>
  <si>
    <t>5-808.a1</t>
  </si>
  <si>
    <t>Arthrodese USG</t>
  </si>
  <si>
    <t>5-808.80</t>
  </si>
  <si>
    <t>5-808.81</t>
  </si>
  <si>
    <t>5-808.82</t>
  </si>
  <si>
    <t>Arthrodese OSG</t>
  </si>
  <si>
    <t>5-808.70</t>
  </si>
  <si>
    <t>5-808.71</t>
  </si>
  <si>
    <t>5-808.72</t>
  </si>
  <si>
    <t>OSG-TEP</t>
  </si>
  <si>
    <t>5-826.00</t>
  </si>
  <si>
    <t>5-826.01</t>
  </si>
  <si>
    <t>OSG-TEP-Wechsel</t>
  </si>
  <si>
    <t>5-827.10</t>
  </si>
  <si>
    <t>5-827.11</t>
  </si>
  <si>
    <t>5-827.12</t>
  </si>
  <si>
    <t>5-827.13</t>
  </si>
  <si>
    <t>5-827.14</t>
  </si>
  <si>
    <t>5-827.x</t>
  </si>
  <si>
    <t>5-827.5</t>
  </si>
  <si>
    <t>Kalkaneusosteotomien</t>
  </si>
  <si>
    <t>5-781.0t</t>
  </si>
  <si>
    <t>5-781.1t</t>
  </si>
  <si>
    <t>5-781.2t</t>
  </si>
  <si>
    <t>5-781.3t</t>
  </si>
  <si>
    <t>5-781.4t</t>
  </si>
  <si>
    <t>5-781.5t</t>
  </si>
  <si>
    <t>5-781.9t</t>
  </si>
  <si>
    <t>5-781.8t</t>
  </si>
  <si>
    <t>Talusfraktur</t>
  </si>
  <si>
    <t>5-797.1s</t>
  </si>
  <si>
    <t>5-797.2s</t>
  </si>
  <si>
    <t>5-797.3s</t>
  </si>
  <si>
    <t>5-797.ks</t>
  </si>
  <si>
    <t>Kalkaneusfraktur</t>
  </si>
  <si>
    <t>5-797.1t</t>
  </si>
  <si>
    <t>5-797.2t</t>
  </si>
  <si>
    <t>5-797.3t</t>
  </si>
  <si>
    <t>5-797.kt</t>
  </si>
  <si>
    <t>Sehneneingriffe Rückfuß</t>
  </si>
  <si>
    <t>5-854.0b</t>
  </si>
  <si>
    <t>5-854.1b</t>
  </si>
  <si>
    <t>5-854.2b</t>
  </si>
  <si>
    <t>5-854.3b</t>
  </si>
  <si>
    <t>5-854.6b</t>
  </si>
  <si>
    <t xml:space="preserve">5-854.7b </t>
  </si>
  <si>
    <t>5-854.8b</t>
  </si>
  <si>
    <t>5-854.9b</t>
  </si>
  <si>
    <t>5-854.ab</t>
  </si>
  <si>
    <t>5-854.xb</t>
  </si>
  <si>
    <t>5-851.19</t>
  </si>
  <si>
    <t>5-851.29</t>
  </si>
  <si>
    <t>5-854.09</t>
  </si>
  <si>
    <t>5-854.19</t>
  </si>
  <si>
    <t>5-854.29</t>
  </si>
  <si>
    <t>5-854.39</t>
  </si>
  <si>
    <t>5-854.69</t>
  </si>
  <si>
    <t xml:space="preserve">5-854.79 </t>
  </si>
  <si>
    <t>5-854.89</t>
  </si>
  <si>
    <t>5-854.99</t>
  </si>
  <si>
    <t>5-854.a9</t>
  </si>
  <si>
    <t>5-854.x9</t>
  </si>
  <si>
    <t>Supramalleoläre Korrekturosteotomien (Tibia)</t>
  </si>
  <si>
    <t>5-781.0m</t>
  </si>
  <si>
    <t>5-781.1m</t>
  </si>
  <si>
    <t>5-781.2m</t>
  </si>
  <si>
    <t>5-781.3m</t>
  </si>
  <si>
    <t>5-781.4m</t>
  </si>
  <si>
    <t>5-781.5m</t>
  </si>
  <si>
    <t>5-781.9m</t>
  </si>
  <si>
    <t>5-781.8m</t>
  </si>
  <si>
    <t>5-781.0n</t>
  </si>
  <si>
    <t>5-781.1n</t>
  </si>
  <si>
    <t>5-781.2n</t>
  </si>
  <si>
    <t>5-781.3n</t>
  </si>
  <si>
    <t>5-781.4n</t>
  </si>
  <si>
    <t>5-781.5n</t>
  </si>
  <si>
    <t>5-781.9n</t>
  </si>
  <si>
    <t>5-781.8n</t>
  </si>
  <si>
    <t>Distale Tibiafraktur mit Fibulafraktur und Pilonfrakturen</t>
  </si>
  <si>
    <t xml:space="preserve">S81.31 </t>
  </si>
  <si>
    <t>S81.38</t>
  </si>
  <si>
    <t>Innenknöchelfraktur, Außenknöchelfrakutren, bi-/trimalloläre Fraktur</t>
  </si>
  <si>
    <t>S82.5</t>
  </si>
  <si>
    <t>S82.6</t>
  </si>
  <si>
    <t>S82.7</t>
  </si>
  <si>
    <t>S82.81</t>
  </si>
  <si>
    <t>S82.82</t>
  </si>
  <si>
    <t>S82.88</t>
  </si>
  <si>
    <t>S92.0</t>
  </si>
  <si>
    <t>Talusfrakturen</t>
  </si>
  <si>
    <t>S92.1</t>
  </si>
  <si>
    <t>Fußwurzel und Tarsus</t>
  </si>
  <si>
    <t>S92.20</t>
  </si>
  <si>
    <t>Navikulare</t>
  </si>
  <si>
    <t>S92.21</t>
  </si>
  <si>
    <t>Kuboid</t>
  </si>
  <si>
    <t>S92.22</t>
  </si>
  <si>
    <t>Kuneiforme</t>
  </si>
  <si>
    <t>S92.23</t>
  </si>
  <si>
    <t>Luxation OSG</t>
  </si>
  <si>
    <t>S93.0</t>
  </si>
  <si>
    <t>Lisfranc-Luxationen und Fußwurzelluxation</t>
  </si>
  <si>
    <t>S93.31</t>
  </si>
  <si>
    <t>S93.32</t>
  </si>
  <si>
    <t>S93.33</t>
  </si>
  <si>
    <t>Seropositive RA Fuß/OSG</t>
  </si>
  <si>
    <t>M05.36</t>
  </si>
  <si>
    <t>M05.37</t>
  </si>
  <si>
    <t>M05.86</t>
  </si>
  <si>
    <t>M05.87</t>
  </si>
  <si>
    <t>M05.96</t>
  </si>
  <si>
    <t>M05.97</t>
  </si>
  <si>
    <t>Seronegative RA</t>
  </si>
  <si>
    <t>M06.86</t>
  </si>
  <si>
    <t>M06.87</t>
  </si>
  <si>
    <t>Sonstige psoriatrische Arthritiden</t>
  </si>
  <si>
    <t>M07.36</t>
  </si>
  <si>
    <t>M07.37</t>
  </si>
  <si>
    <t>Diabetikerfuß</t>
  </si>
  <si>
    <t>E10.74</t>
  </si>
  <si>
    <t>E11.74</t>
  </si>
  <si>
    <t>Charcotfuß mit PNP und Ulkus</t>
  </si>
  <si>
    <t>E10.40</t>
  </si>
  <si>
    <t>E10.50</t>
  </si>
  <si>
    <t>E10.60</t>
  </si>
  <si>
    <t>E11.40</t>
  </si>
  <si>
    <t>E11.50</t>
  </si>
  <si>
    <t>E11.60</t>
  </si>
  <si>
    <t>ICD</t>
  </si>
  <si>
    <t>Angeborene Fußfehlstellungen</t>
  </si>
  <si>
    <t>Q66.0</t>
  </si>
  <si>
    <t>Q66.1</t>
  </si>
  <si>
    <t>Q66.2</t>
  </si>
  <si>
    <t>Q66.3</t>
  </si>
  <si>
    <t>Q66.4</t>
  </si>
  <si>
    <t>Q66.5</t>
  </si>
  <si>
    <t>Q66.6</t>
  </si>
  <si>
    <t>Q66.7</t>
  </si>
  <si>
    <t>Q66.8</t>
  </si>
  <si>
    <t xml:space="preserve">Q66.9 </t>
  </si>
  <si>
    <t>Angeborene Verbiegungen des Unterschenkels</t>
  </si>
  <si>
    <t>Q68.3</t>
  </si>
  <si>
    <t>Q68.4</t>
  </si>
  <si>
    <t>Polydaktylien und Syndaktylien Fuß</t>
  </si>
  <si>
    <t>Q69.2</t>
  </si>
  <si>
    <t>Q69.9</t>
  </si>
  <si>
    <t>Q70.2</t>
  </si>
  <si>
    <t>Q70.3</t>
  </si>
  <si>
    <t>Q70.6</t>
  </si>
  <si>
    <t>Reduktionsdefekte der unteren Extremität</t>
  </si>
  <si>
    <t>Q72.2</t>
  </si>
  <si>
    <t>Q72.3</t>
  </si>
  <si>
    <t>Q72.5</t>
  </si>
  <si>
    <t>Q72.6</t>
  </si>
  <si>
    <t>Q72.7</t>
  </si>
  <si>
    <t>Q72.8</t>
  </si>
  <si>
    <t>Q72.9</t>
  </si>
  <si>
    <t>Sonstige Fehlbildungen (z.B. Arthrogrypose)</t>
  </si>
  <si>
    <t>Q74.3</t>
  </si>
  <si>
    <t>Q74.8</t>
  </si>
  <si>
    <t>Verletzungen, Vergiftungen und bestimmte andere Folgen äußerer Ursachen</t>
  </si>
  <si>
    <t>Krankenheiten des Muskel-Skelett-Systems und des Bindegewebes</t>
  </si>
  <si>
    <t>Endokrine, Ernährungs- und Stoffwechselkrankheiten</t>
  </si>
  <si>
    <t>Angeborene Fehlbildungen, Deformitäten und Chromosomenanomalien</t>
  </si>
  <si>
    <t>Anzahl IKs</t>
  </si>
  <si>
    <t>Anzahl OPs</t>
  </si>
  <si>
    <t>Ø Eingriffe</t>
  </si>
  <si>
    <t>5.854.5c</t>
  </si>
  <si>
    <t>5.854.4c</t>
  </si>
  <si>
    <t>-----</t>
  </si>
  <si>
    <t>5-781.6t</t>
  </si>
  <si>
    <t>5-781.7t</t>
  </si>
  <si>
    <t>5-854.5b</t>
  </si>
  <si>
    <t xml:space="preserve">5-854.4b </t>
  </si>
  <si>
    <t>5-854.59</t>
  </si>
  <si>
    <t xml:space="preserve">5-854.49 </t>
  </si>
  <si>
    <t>------</t>
  </si>
  <si>
    <t>5-781.6m</t>
  </si>
  <si>
    <t>5-781.7m</t>
  </si>
  <si>
    <t>5-781.6n</t>
  </si>
  <si>
    <t>5-781.7n</t>
  </si>
  <si>
    <t>Art des Eingriffs</t>
  </si>
  <si>
    <t>Diagnose gibt es in ICD-10-GM Version 2015 nicht</t>
  </si>
  <si>
    <t>keine zulässige Hauptdiagnose</t>
  </si>
  <si>
    <t>Gelenkversteifung</t>
  </si>
  <si>
    <t>Gelenkimplantat</t>
  </si>
  <si>
    <t>mit Schraube</t>
  </si>
  <si>
    <t>mit Draht</t>
  </si>
  <si>
    <t>mit Platte</t>
  </si>
  <si>
    <t>mit winkelstabiler Platte</t>
  </si>
  <si>
    <t>Rekonstruktion von Sehnen</t>
  </si>
  <si>
    <t>Rekonstruktion von Sehnen am Unterschenkel</t>
  </si>
  <si>
    <t>knöcherner Eingriff mit Ostheosynthese am Fersenbein</t>
  </si>
  <si>
    <t>knöcherner Eingriff mit Ostheosynthese am Tibiaschaft</t>
  </si>
  <si>
    <t>knöcherner Eingriff mit Ostheosynthese an Tibia distal</t>
  </si>
  <si>
    <t>Mittelfußknochen (1. Strahl)</t>
  </si>
  <si>
    <t>Arthrodese Großzehengelenk</t>
  </si>
  <si>
    <t>mit intramedullären Draht</t>
  </si>
  <si>
    <t>I. Strahl Osteosynthese bei einfacher Fraktur</t>
  </si>
  <si>
    <t>I. Strahl Osteosynthese bei Mehrfragment Fraktur</t>
  </si>
  <si>
    <t>II.-V. Strahl Osteosynthese bei einfacher Fraktur</t>
  </si>
  <si>
    <t>II.-V. Strahl Osteosynthese bei Mehrfragment Fraktur</t>
  </si>
  <si>
    <t>Durchtrennung Sehne Fuß</t>
  </si>
  <si>
    <t>Naht einer Sehne Unterschenkel</t>
  </si>
  <si>
    <t>Mehrfragment-Fraktur Fibula distal</t>
  </si>
  <si>
    <t>Einfache Fraktur Fibula distal</t>
  </si>
  <si>
    <t>TOP 10 - Eingriffe gemäß Durchschnittswerte</t>
  </si>
  <si>
    <t>Tracereingriffe "Komplex"</t>
  </si>
  <si>
    <t>Tracereingriffe "Basis"</t>
  </si>
  <si>
    <t>Klartext:</t>
  </si>
  <si>
    <t>ICD-Übersicht</t>
  </si>
  <si>
    <t>Krankheiten des Muskel-Skelett-Systems und des Bindegewebes</t>
  </si>
  <si>
    <t>Zählbare Fußeingriffe, die unter den Rubriken "Malleolarfraktur", "1. Strahl" oder "sonstige Eingriffe" im EHB gelistet werden</t>
  </si>
  <si>
    <t>Begriff</t>
  </si>
  <si>
    <t>Erläuterung</t>
  </si>
  <si>
    <t xml:space="preserve">Tracereingriffe "Komplex" </t>
  </si>
  <si>
    <t>Zählbare Fußeingriffe, die unter der Rubrik "komplexe Eingriffe" im EHB und in der Tracerliste für ZFSmax gelistet werden</t>
  </si>
  <si>
    <t>Liste mit ICDs, die komplexe Fälle für das ZFS "generieren"</t>
  </si>
  <si>
    <t>OPS-Code entsprechend der Tracerlisten "Basisversorgung" und "Maximalversorgung" (Grundlage Jahr 2015)</t>
  </si>
  <si>
    <t>Art Eingriff</t>
  </si>
  <si>
    <t>Zusatzinformation zum "Eingriff im Klartext" entsprechend der OPS-Codierung</t>
  </si>
  <si>
    <t>Anzahl IK</t>
  </si>
  <si>
    <t>Anzahl der Einrichtungen, die den entsprechenden Eingriff durchgeführt und "gemeldet" haben</t>
  </si>
  <si>
    <t>Anzahl OP</t>
  </si>
  <si>
    <t>Anzahl der Eingriffe, die von den "Anzahl IK"-Einrichtungen durchgeführt wurden</t>
  </si>
  <si>
    <t>Mittelwert der Eingriffe, die eine Einrichtung durchführt</t>
  </si>
  <si>
    <t>Ausnahmeliste</t>
  </si>
  <si>
    <t>Eingriffe, die im ZFS(max/amb) nicht anerkannt werden</t>
  </si>
  <si>
    <t>Eingriffe</t>
  </si>
  <si>
    <t>TOP 10 - Gesamteingriffe</t>
  </si>
  <si>
    <t>Allgemeiner Hinweis:</t>
  </si>
  <si>
    <t>Legende</t>
  </si>
  <si>
    <t>Gesamteingriffe / Gesamteinrichtungen</t>
  </si>
  <si>
    <t>Differenz Mittelwert operierende Einrichtung zu Gesamteinrichtungen</t>
  </si>
  <si>
    <t xml:space="preserve">Die Datengrundlage für die nachfolgenden Tabellenblätter bilden Angaben von Destatis zu den bestehenden Pilotphasen-Tracerlisten. </t>
  </si>
  <si>
    <t>OSG-TEP-Ausbau</t>
  </si>
  <si>
    <t>Arthrodesen der Fußwurzel u./o. Mittelfuß - ein Gelenkfach</t>
  </si>
  <si>
    <t>5-808.a4</t>
  </si>
  <si>
    <t>5-808.a5</t>
  </si>
  <si>
    <t>5-808.a6</t>
  </si>
  <si>
    <t>5-808.a7</t>
  </si>
  <si>
    <t>5-808.a8</t>
  </si>
  <si>
    <t>Arthrodesen der Fußwurzel u./o. Mittelfuß - zwei Gelenkfächer</t>
  </si>
  <si>
    <t>Arthrodesen der Fußwurzel u./o. Mittelfuß - drei Gelenkfächer</t>
  </si>
  <si>
    <t>Arthrodesen der Fußwurzel u./o. Mittelfuß - vier Gelenkfächer</t>
  </si>
  <si>
    <t>Arthrodesen der Fußwurzel u./o. Mittelfuß -fünf oder mehr Gelenkfächer</t>
  </si>
  <si>
    <t>Rekonstruktion von Sehnen - nicht näher bezeichnet</t>
  </si>
  <si>
    <t>FussCert-Kategorie</t>
  </si>
  <si>
    <t>knöcherner Eingriff</t>
  </si>
  <si>
    <t>Weichteil-Eingriff</t>
  </si>
  <si>
    <t>1. Strahl - 70% Hürde</t>
  </si>
  <si>
    <t>ergänzende
 Bemerkung</t>
  </si>
  <si>
    <t>OSG-Wechsel-Eingriff</t>
  </si>
  <si>
    <t>OSG-Primär-Eingriff</t>
  </si>
  <si>
    <t>Malleolarfraktur - 25 % Hürde</t>
  </si>
  <si>
    <t>Digitus I Osteotomien</t>
  </si>
  <si>
    <t>5-788.56</t>
  </si>
  <si>
    <t>5-793.gr</t>
  </si>
  <si>
    <t>5-793.kr</t>
  </si>
  <si>
    <t>mit intramedullärem Draht</t>
  </si>
  <si>
    <t>5-794.gr</t>
  </si>
  <si>
    <t>5-794.kr</t>
  </si>
  <si>
    <t>Digitus I (1. Strahl)</t>
  </si>
  <si>
    <t>5-788.5c</t>
  </si>
  <si>
    <t>5-788.5d</t>
  </si>
  <si>
    <t>kein Punkt hinter den Strahl, denn es geht um die Anzahl der operierten Knochen, also 2 bis 4 Strahlen</t>
  </si>
  <si>
    <t>Mittelfußknochen (2 Strahlen)</t>
  </si>
  <si>
    <t>Mittelfußknochen (3 Strahlen)</t>
  </si>
  <si>
    <t>Mittelfußknochen (4 Strahlen)</t>
  </si>
  <si>
    <t>Mittelfußknochen (1 Strahl)</t>
  </si>
  <si>
    <t>5-827.1x</t>
  </si>
  <si>
    <t>5-808.a2</t>
  </si>
  <si>
    <t>5-808.a3</t>
  </si>
  <si>
    <t>5-797.6t</t>
  </si>
  <si>
    <t>Materialkombination</t>
  </si>
  <si>
    <t>5-797.6s</t>
  </si>
  <si>
    <t>Materialkombination mit Rekonstruktion der Gelenkfläche</t>
  </si>
  <si>
    <t>5-797.7t</t>
  </si>
  <si>
    <t>5-797.7s</t>
  </si>
  <si>
    <t>sonstige</t>
  </si>
  <si>
    <t>5-797.xt</t>
  </si>
  <si>
    <t>5-797.xs</t>
  </si>
  <si>
    <t>5-793.3r</t>
  </si>
  <si>
    <t>5-788.5e</t>
  </si>
  <si>
    <t>Tenotomie offen</t>
  </si>
  <si>
    <t>Tenotomie perkutan</t>
  </si>
  <si>
    <t>Eingriffe ab 2017</t>
  </si>
  <si>
    <t>1. Strahl - 70% Hürde / Vorfußeingriff</t>
  </si>
  <si>
    <t>1. Strahl - 70% Hürde, Eingriffe ab 2017 / Vorfußeingriff</t>
  </si>
  <si>
    <t>Vorfußeingriff</t>
  </si>
  <si>
    <t>Offene Wunde des Unterschenkels</t>
  </si>
  <si>
    <t>Fraktur des Unterschenkels einschließlich OSG</t>
  </si>
  <si>
    <t>Fraktur des Unterschenkels einschließlich OSG: Frakturen sonstiger Teile des Unterschenkels</t>
  </si>
  <si>
    <t>Fraktur des Unterschenkels einschließlich OSG: Trimalleolarfraktur</t>
  </si>
  <si>
    <t>Fraktur des Unterschenkels einschließlich OSG: Bimalleolarfraktur</t>
  </si>
  <si>
    <t>Fraktur des Fußes: Fraktur des Kalkaneus</t>
  </si>
  <si>
    <t>Fraktur des Fußes: Fraktur des Talus</t>
  </si>
  <si>
    <t>Fraktur des Fußes: Fraktur eines oder mehrere Fußwurzelknochen (nicht näher bezeichnet)</t>
  </si>
  <si>
    <t>Fraktur des Fußes: Os naviculare pedis</t>
  </si>
  <si>
    <t>Fraktur des Fußes: Os cuboideum</t>
  </si>
  <si>
    <t>Fraktur des Fußes: Os cuneiforme (intermedium) (laterale) (mediale)</t>
  </si>
  <si>
    <t>Luxation des OSG</t>
  </si>
  <si>
    <t>Luxation der Fußwurzel (-Knochen), Gelenk nicht näher bezeichnet</t>
  </si>
  <si>
    <t>Luxation des Mediotarsal (-Gelenk)</t>
  </si>
  <si>
    <t>Luxation des Tarsometatarsal (-Gelenk)</t>
  </si>
  <si>
    <t>Unterschenkel</t>
  </si>
  <si>
    <t>Knöchel und Fuß</t>
  </si>
  <si>
    <t>Sonstige chronische Polyarthritis: Unterschenkel</t>
  </si>
  <si>
    <t>Sonstige chronische Polyarthritis: Knöchel und Fuß</t>
  </si>
  <si>
    <t>pes equinovarus congenitus</t>
  </si>
  <si>
    <t>pes calcaneovarus congenitus</t>
  </si>
  <si>
    <t>pes adductus (congenitus)</t>
  </si>
  <si>
    <t>sonstige angeborene Varusdeformitäten der Füße</t>
  </si>
  <si>
    <t>pes calcaneovalgus congenitus</t>
  </si>
  <si>
    <t>pes planus congenitus</t>
  </si>
  <si>
    <t>sonstige angeborene Valgusdeformitäten</t>
  </si>
  <si>
    <t>pes cavus</t>
  </si>
  <si>
    <t>sonstige angeborene Deformitäten der Füße</t>
  </si>
  <si>
    <t>angeborene Deformität der Füße, nicht näher bezeichnet</t>
  </si>
  <si>
    <t xml:space="preserve">sonstige angeborene Muskel-Skelett-Deformität: Angeborene Verbiegung </t>
  </si>
  <si>
    <t>Akzessorische Zehe(n)</t>
  </si>
  <si>
    <t>Polydaktylie, nicht näher bezeichnet</t>
  </si>
  <si>
    <t>Miteinander verwachsene Zehen</t>
  </si>
  <si>
    <t>Schwimmhautbildung an den Zehen</t>
  </si>
  <si>
    <t>Angeborenes Fehlen sowohl des Unterschenkels als auch des Fußes</t>
  </si>
  <si>
    <t>Angeborenes Fehlen des Fußes oder einer oder mehrere Zehen</t>
  </si>
  <si>
    <t>Longitudinaler Reduktionsdefekt der Tibia</t>
  </si>
  <si>
    <t>Longitudinaler Reduktionsdefekt der Fibula</t>
  </si>
  <si>
    <t>Spaltfuß</t>
  </si>
  <si>
    <t>Sonstige Reduktionsdefekte der unteren Extremitäten</t>
  </si>
  <si>
    <t>Reduktionsdefekt der unteren Extremität, nicht näher bezeichnet</t>
  </si>
  <si>
    <t>Arthrogryposis mulitplex congenita</t>
  </si>
  <si>
    <t>Q74.9</t>
  </si>
  <si>
    <t>nicht näher bezeichnete angeborene Fehlbildung der Extremität(en)</t>
  </si>
  <si>
    <t>Sonstige näher bezeichnete angeborene Fehlbildungen der Extremität(en)</t>
  </si>
  <si>
    <t>Weichteileingriff</t>
  </si>
  <si>
    <t>E10.75</t>
  </si>
  <si>
    <t>E11.75</t>
  </si>
  <si>
    <t>knöcherner Eingriff oder Weichteileingriff</t>
  </si>
  <si>
    <t>E10.4_</t>
  </si>
  <si>
    <t>E10.5_</t>
  </si>
  <si>
    <t>E10.6_</t>
  </si>
  <si>
    <t>E11.4_</t>
  </si>
  <si>
    <t>E11.5_</t>
  </si>
  <si>
    <t>E11.6_</t>
  </si>
  <si>
    <t>Diabetes mellituis Typ1 mit Fußsyndrom nicht entgleist</t>
  </si>
  <si>
    <t>Diabetes mellituis Typ1 mit Fußsyndrom entgleist</t>
  </si>
  <si>
    <t>Diabetes mellituis Typ2 mit Fußsyndrom nicht entgleist</t>
  </si>
  <si>
    <t>Diabetes mellituis Typ2 mit Fußsyndrom entgleist</t>
  </si>
  <si>
    <t>Diabetes mellituis Typ1 mit neurologischen Komplikationen</t>
  </si>
  <si>
    <t>Diabetes mellituis Typ2 mit neurologischen Komplikationen</t>
  </si>
  <si>
    <t>Diabetes mellituis Typ1 mit vaskulären Komplikationen</t>
  </si>
  <si>
    <t>Diabetes mellituis Typ2 mit vaskulären Komplikationen</t>
  </si>
  <si>
    <t>Diabetes mellituis Typ1 mit sonstigen näher bezeichneten Komplikationen</t>
  </si>
  <si>
    <t>Diabetes mellituis Typ2 mit sonstigen näher bezeichneten Komplikationen</t>
  </si>
  <si>
    <t>Eingriffe im Klartext</t>
  </si>
  <si>
    <t xml:space="preserve">S82.31 </t>
  </si>
  <si>
    <t>S82.38</t>
  </si>
  <si>
    <t>M06.06</t>
  </si>
  <si>
    <t>M06.07</t>
  </si>
  <si>
    <t>chronische Polyarthritis: Unterschenkel</t>
  </si>
  <si>
    <t>chronische Polyarthritis: Knöchel und Fuß</t>
  </si>
  <si>
    <t>Arthritiden bei gastrointestinalen Erkrankungen</t>
  </si>
  <si>
    <t>M07.46</t>
  </si>
  <si>
    <t>M07.47</t>
  </si>
  <si>
    <t>M07.56</t>
  </si>
  <si>
    <t>M07.57</t>
  </si>
  <si>
    <t>M07.66</t>
  </si>
  <si>
    <t>M07.67</t>
  </si>
  <si>
    <t>Q68.5</t>
  </si>
  <si>
    <t>angeborene Verbiegung der langen Beinknochen nicht näher bezeichnet</t>
  </si>
  <si>
    <t>Q70.4</t>
  </si>
  <si>
    <t>Polysyndaktylie</t>
  </si>
  <si>
    <t>Q70.9</t>
  </si>
  <si>
    <t>Syndaktylie nicht näher bezeichnet</t>
  </si>
  <si>
    <t>Arthroskopie</t>
  </si>
  <si>
    <t>5-810.2k</t>
  </si>
  <si>
    <t>5-810.2m</t>
  </si>
  <si>
    <t>arthroskopische Arthrolyse</t>
  </si>
  <si>
    <t>Arthroskopie OSG</t>
  </si>
  <si>
    <t>Arthroskopie USG</t>
  </si>
  <si>
    <t>5-810.3k</t>
  </si>
  <si>
    <t>5-810.3m</t>
  </si>
  <si>
    <t>5-810.4k</t>
  </si>
  <si>
    <t>5-810.4m</t>
  </si>
  <si>
    <t>5-810.5k</t>
  </si>
  <si>
    <t>5-810.5m</t>
  </si>
  <si>
    <t>5-810.7k</t>
  </si>
  <si>
    <t>5-810.7m</t>
  </si>
  <si>
    <t>arthroskopische Entfernung von Osteosynthesematerial</t>
  </si>
  <si>
    <t>arthroskopische Entfernung freier Gelenkkörper</t>
  </si>
  <si>
    <t>arthroskopische Entfernung heterotoper Ossifikationen</t>
  </si>
  <si>
    <t>arthroskopische Einlage eines Medikamententräger</t>
  </si>
  <si>
    <t>arthroskopische Entfernung eines Medikamententräger</t>
  </si>
  <si>
    <t>5-810.8m</t>
  </si>
  <si>
    <t>5-810.8k</t>
  </si>
  <si>
    <t>arthroskopische Resektion von Bandresten</t>
  </si>
  <si>
    <t>5-810.9k</t>
  </si>
  <si>
    <t>5-810.9m</t>
  </si>
  <si>
    <t>arthroskopische Synovialektomie - partiell</t>
  </si>
  <si>
    <t>arthroskopische Synovialektomie - total</t>
  </si>
  <si>
    <t>5-811.2k</t>
  </si>
  <si>
    <t>5-811.2m</t>
  </si>
  <si>
    <t>5-811.3k</t>
  </si>
  <si>
    <t>5-811.3m</t>
  </si>
  <si>
    <t>arthroskopische Denervierung</t>
  </si>
  <si>
    <t>5-811.4k</t>
  </si>
  <si>
    <t>5-811.4m</t>
  </si>
  <si>
    <t>5-812.0k</t>
  </si>
  <si>
    <t>5-812.0m</t>
  </si>
  <si>
    <t>arthroskopische Exzision von erkranktem Knropelgewebe</t>
  </si>
  <si>
    <t>Knorpeleingriff</t>
  </si>
  <si>
    <t>5-812.ek</t>
  </si>
  <si>
    <t>5-812.em</t>
  </si>
  <si>
    <t>5-812.fk</t>
  </si>
  <si>
    <t>5-812.fm</t>
  </si>
  <si>
    <t>5-812.gk</t>
  </si>
  <si>
    <t>5-812.gm</t>
  </si>
  <si>
    <t>arthroskopische Knorpelglättung</t>
  </si>
  <si>
    <t>arthroskopische subchondrale Knocheneröffnung</t>
  </si>
  <si>
    <t>arthroskopische subchondrale Knocheneröffnung mit Einbirgen eines azellulären Implantates</t>
  </si>
  <si>
    <t>5-812.3k</t>
  </si>
  <si>
    <t>5-812.3m</t>
  </si>
  <si>
    <t>arthroskopische Refixation eines osteochonralen Fragmentes</t>
  </si>
  <si>
    <t>5-812.8k</t>
  </si>
  <si>
    <t>5-812.8m</t>
  </si>
  <si>
    <t>5-812.9k</t>
  </si>
  <si>
    <t>5-812.9m</t>
  </si>
  <si>
    <t>5-812.ak</t>
  </si>
  <si>
    <t>5-812.am</t>
  </si>
  <si>
    <t>arthroskopische Entnahme eines Knorpeltransplantates</t>
  </si>
  <si>
    <t>arthroskopische Knorpeltransplantation</t>
  </si>
  <si>
    <t>arthroskopische Implantation von in vitro hergestellten Gewebskulturen</t>
  </si>
  <si>
    <t>arthroskopische autogene matrixassoziierte Chondrozytentransplantation</t>
  </si>
  <si>
    <t>5-812.hk</t>
  </si>
  <si>
    <t>5-812.hm</t>
  </si>
  <si>
    <t>5-812.kk</t>
  </si>
  <si>
    <t>5-812.km</t>
  </si>
  <si>
    <t>5-812.mk</t>
  </si>
  <si>
    <t>5-812.mm</t>
  </si>
  <si>
    <t>arthroskopische Ostephytenresektion</t>
  </si>
  <si>
    <t>arthroskopische subchondrale Knocheneröffnung mit Einbirgen eines Blut(bestandteil) angereicherten azellulären Implantates</t>
  </si>
  <si>
    <t>neu!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</si>
</sst>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MetaNormalLF-Roman"/>
    </font>
    <font>
      <sz val="10"/>
      <name val="MS Sans Serif"/>
      <family val="2"/>
    </font>
    <font>
      <sz val="10"/>
      <name val="MetaNormalLF-Roman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1" fillId="0" borderId="0"/>
    <xf numFmtId="0" fontId="7" fillId="0" borderId="0"/>
    <xf numFmtId="0" fontId="1" fillId="0" borderId="0"/>
  </cellStyleXfs>
  <cellXfs count="23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3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2" fillId="0" borderId="10" xfId="0" applyFont="1" applyBorder="1" applyAlignment="1">
      <alignment vertical="center" wrapText="1"/>
    </xf>
    <xf numFmtId="2" fontId="8" fillId="0" borderId="1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2" fontId="8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2" fontId="8" fillId="0" borderId="5" xfId="0" applyNumberFormat="1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3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2" fillId="0" borderId="21" xfId="0" applyFont="1" applyBorder="1" applyAlignment="1">
      <alignment vertical="center" wrapText="1"/>
    </xf>
    <xf numFmtId="3" fontId="0" fillId="5" borderId="21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quotePrefix="1" applyNumberFormat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3" fontId="0" fillId="4" borderId="21" xfId="0" applyNumberFormat="1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0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3" fontId="0" fillId="0" borderId="27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3" fontId="0" fillId="0" borderId="3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3" fillId="3" borderId="32" xfId="0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33" xfId="0" applyFont="1" applyFill="1" applyBorder="1" applyAlignment="1">
      <alignment horizontal="left" vertical="center"/>
    </xf>
    <xf numFmtId="3" fontId="3" fillId="3" borderId="33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49" fontId="2" fillId="0" borderId="21" xfId="0" quotePrefix="1" applyNumberFormat="1" applyFont="1" applyBorder="1" applyAlignment="1">
      <alignment horizontal="center" vertical="center" wrapText="1"/>
    </xf>
    <xf numFmtId="0" fontId="2" fillId="0" borderId="21" xfId="0" quotePrefix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3" fontId="2" fillId="0" borderId="30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 wrapText="1"/>
    </xf>
    <xf numFmtId="0" fontId="2" fillId="4" borderId="22" xfId="0" applyFont="1" applyFill="1" applyBorder="1"/>
    <xf numFmtId="0" fontId="2" fillId="4" borderId="20" xfId="0" applyFont="1" applyFill="1" applyBorder="1" applyAlignment="1">
      <alignment vertical="center" wrapText="1"/>
    </xf>
    <xf numFmtId="0" fontId="0" fillId="4" borderId="0" xfId="0" applyFill="1"/>
    <xf numFmtId="0" fontId="0" fillId="8" borderId="0" xfId="0" applyFill="1"/>
    <xf numFmtId="0" fontId="2" fillId="4" borderId="21" xfId="0" applyFont="1" applyFill="1" applyBorder="1" applyAlignment="1">
      <alignment horizontal="left" vertical="center" wrapText="1"/>
    </xf>
    <xf numFmtId="164" fontId="0" fillId="4" borderId="21" xfId="0" applyNumberFormat="1" applyFill="1" applyBorder="1" applyAlignment="1">
      <alignment horizontal="center" vertical="center"/>
    </xf>
    <xf numFmtId="164" fontId="0" fillId="4" borderId="21" xfId="0" applyNumberFormat="1" applyFill="1" applyBorder="1" applyAlignment="1">
      <alignment horizontal="center"/>
    </xf>
    <xf numFmtId="0" fontId="2" fillId="4" borderId="21" xfId="0" applyFont="1" applyFill="1" applyBorder="1"/>
    <xf numFmtId="2" fontId="2" fillId="0" borderId="21" xfId="0" applyNumberFormat="1" applyFont="1" applyFill="1" applyBorder="1" applyAlignment="1">
      <alignment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/>
    <xf numFmtId="0" fontId="2" fillId="0" borderId="21" xfId="0" applyFont="1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 vertical="center"/>
    </xf>
    <xf numFmtId="164" fontId="0" fillId="0" borderId="21" xfId="0" applyNumberFormat="1" applyFill="1" applyBorder="1" applyAlignment="1">
      <alignment horizontal="center"/>
    </xf>
    <xf numFmtId="0" fontId="2" fillId="0" borderId="21" xfId="0" applyFont="1" applyFill="1" applyBorder="1"/>
    <xf numFmtId="0" fontId="2" fillId="0" borderId="22" xfId="0" applyFont="1" applyFill="1" applyBorder="1"/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3" fontId="14" fillId="0" borderId="21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49" fontId="0" fillId="0" borderId="21" xfId="0" quotePrefix="1" applyNumberFormat="1" applyFill="1" applyBorder="1" applyAlignment="1">
      <alignment horizontal="center" vertical="center"/>
    </xf>
    <xf numFmtId="0" fontId="14" fillId="0" borderId="0" xfId="0" applyFont="1" applyFill="1"/>
    <xf numFmtId="0" fontId="2" fillId="0" borderId="0" xfId="0" applyFont="1" applyFill="1"/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/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/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/>
    <xf numFmtId="0" fontId="2" fillId="0" borderId="21" xfId="0" applyFont="1" applyFill="1" applyBorder="1" applyAlignment="1">
      <alignment horizontal="left" vertical="center"/>
    </xf>
    <xf numFmtId="0" fontId="2" fillId="0" borderId="38" xfId="0" applyFont="1" applyFill="1" applyBorder="1"/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/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/>
    <xf numFmtId="0" fontId="2" fillId="0" borderId="15" xfId="0" applyFont="1" applyFill="1" applyBorder="1"/>
    <xf numFmtId="0" fontId="2" fillId="0" borderId="39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/>
    <xf numFmtId="0" fontId="2" fillId="0" borderId="27" xfId="0" applyFont="1" applyFill="1" applyBorder="1"/>
    <xf numFmtId="0" fontId="2" fillId="0" borderId="41" xfId="0" applyFont="1" applyFill="1" applyBorder="1"/>
    <xf numFmtId="0" fontId="2" fillId="0" borderId="36" xfId="0" applyFont="1" applyFill="1" applyBorder="1" applyAlignment="1">
      <alignment horizontal="left"/>
    </xf>
    <xf numFmtId="0" fontId="2" fillId="4" borderId="0" xfId="0" applyFont="1" applyFill="1"/>
    <xf numFmtId="0" fontId="2" fillId="0" borderId="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3" fontId="2" fillId="0" borderId="43" xfId="0" applyNumberFormat="1" applyFont="1" applyFill="1" applyBorder="1" applyAlignment="1">
      <alignment horizontal="center" vertical="center"/>
    </xf>
    <xf numFmtId="2" fontId="2" fillId="0" borderId="43" xfId="0" applyNumberFormat="1" applyFont="1" applyBorder="1" applyAlignment="1">
      <alignment vertical="center" wrapText="1"/>
    </xf>
    <xf numFmtId="2" fontId="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9" borderId="45" xfId="0" applyFont="1" applyFill="1" applyBorder="1" applyAlignment="1">
      <alignment vertical="center" wrapText="1"/>
    </xf>
    <xf numFmtId="0" fontId="2" fillId="9" borderId="36" xfId="0" applyFont="1" applyFill="1" applyBorder="1" applyAlignment="1">
      <alignment vertical="center" wrapText="1"/>
    </xf>
    <xf numFmtId="0" fontId="0" fillId="9" borderId="36" xfId="0" applyFill="1" applyBorder="1" applyAlignment="1">
      <alignment horizontal="left" vertical="center"/>
    </xf>
    <xf numFmtId="3" fontId="0" fillId="9" borderId="36" xfId="0" applyNumberForma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36" xfId="0" applyFill="1" applyBorder="1"/>
    <xf numFmtId="0" fontId="2" fillId="9" borderId="36" xfId="0" applyFont="1" applyFill="1" applyBorder="1"/>
    <xf numFmtId="0" fontId="0" fillId="9" borderId="37" xfId="0" applyFill="1" applyBorder="1"/>
    <xf numFmtId="0" fontId="2" fillId="9" borderId="20" xfId="0" applyFont="1" applyFill="1" applyBorder="1" applyAlignment="1">
      <alignment vertical="center" wrapText="1"/>
    </xf>
    <xf numFmtId="0" fontId="2" fillId="9" borderId="21" xfId="0" applyFont="1" applyFill="1" applyBorder="1" applyAlignment="1">
      <alignment vertical="center" wrapText="1"/>
    </xf>
    <xf numFmtId="0" fontId="0" fillId="9" borderId="21" xfId="0" applyFill="1" applyBorder="1" applyAlignment="1">
      <alignment horizontal="left" vertical="center"/>
    </xf>
    <xf numFmtId="3" fontId="0" fillId="9" borderId="21" xfId="0" applyNumberFormat="1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1" xfId="0" applyFill="1" applyBorder="1"/>
    <xf numFmtId="0" fontId="2" fillId="9" borderId="21" xfId="0" applyFont="1" applyFill="1" applyBorder="1"/>
    <xf numFmtId="0" fontId="0" fillId="9" borderId="22" xfId="0" applyFill="1" applyBorder="1"/>
    <xf numFmtId="0" fontId="2" fillId="9" borderId="26" xfId="0" applyFont="1" applyFill="1" applyBorder="1" applyAlignment="1">
      <alignment vertical="center" wrapText="1"/>
    </xf>
    <xf numFmtId="0" fontId="2" fillId="9" borderId="27" xfId="0" applyFont="1" applyFill="1" applyBorder="1" applyAlignment="1">
      <alignment vertical="center" wrapText="1"/>
    </xf>
    <xf numFmtId="0" fontId="0" fillId="9" borderId="27" xfId="0" applyFill="1" applyBorder="1" applyAlignment="1">
      <alignment horizontal="left" vertical="center"/>
    </xf>
    <xf numFmtId="3" fontId="0" fillId="9" borderId="27" xfId="0" applyNumberForma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7" xfId="0" applyFill="1" applyBorder="1"/>
    <xf numFmtId="0" fontId="2" fillId="9" borderId="27" xfId="0" applyFont="1" applyFill="1" applyBorder="1"/>
    <xf numFmtId="0" fontId="0" fillId="9" borderId="28" xfId="0" applyFill="1" applyBorder="1"/>
    <xf numFmtId="3" fontId="2" fillId="9" borderId="21" xfId="0" applyNumberFormat="1" applyFont="1" applyFill="1" applyBorder="1" applyAlignment="1">
      <alignment horizontal="center" vertical="center"/>
    </xf>
    <xf numFmtId="2" fontId="2" fillId="9" borderId="21" xfId="0" applyNumberFormat="1" applyFont="1" applyFill="1" applyBorder="1" applyAlignment="1">
      <alignment vertical="center" wrapText="1"/>
    </xf>
    <xf numFmtId="2" fontId="2" fillId="9" borderId="21" xfId="0" applyNumberFormat="1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12" fillId="9" borderId="0" xfId="0" applyFont="1" applyFill="1"/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quotePrefix="1" applyFont="1" applyFill="1" applyBorder="1" applyAlignment="1">
      <alignment horizontal="center" vertical="center"/>
    </xf>
    <xf numFmtId="0" fontId="0" fillId="9" borderId="0" xfId="0" applyFill="1"/>
    <xf numFmtId="0" fontId="3" fillId="0" borderId="32" xfId="0" applyFont="1" applyFill="1" applyBorder="1" applyAlignment="1">
      <alignment horizontal="center" vertical="center"/>
    </xf>
  </cellXfs>
  <cellStyles count="6">
    <cellStyle name="Normal_OPSGruppeKreuzTabelleGesamt" xfId="2" xr:uid="{00000000-0005-0000-0000-000000000000}"/>
    <cellStyle name="Standard" xfId="0" builtinId="0"/>
    <cellStyle name="Standard 2" xfId="3" xr:uid="{00000000-0005-0000-0000-000002000000}"/>
    <cellStyle name="Standard 3" xfId="4" xr:uid="{00000000-0005-0000-0000-000003000000}"/>
    <cellStyle name="Standard 4" xfId="5" xr:uid="{00000000-0005-0000-0000-000004000000}"/>
    <cellStyle name="Standard 5" xfId="1" xr:uid="{00000000-0005-0000-0000-000005000000}"/>
  </cellStyles>
  <dxfs count="1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 tint="-4.9989318521683403E-2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workbookViewId="0">
      <selection activeCell="B24" sqref="B24"/>
    </sheetView>
  </sheetViews>
  <sheetFormatPr baseColWidth="10" defaultColWidth="11.42578125" defaultRowHeight="12.75"/>
  <cols>
    <col min="1" max="1" width="22.5703125" style="9" bestFit="1" customWidth="1"/>
    <col min="2" max="2" width="114" style="9" bestFit="1" customWidth="1"/>
    <col min="3" max="16384" width="11.42578125" style="9"/>
  </cols>
  <sheetData>
    <row r="1" spans="1:2" ht="15.75">
      <c r="A1" s="176" t="s">
        <v>277</v>
      </c>
      <c r="B1" s="176"/>
    </row>
    <row r="2" spans="1:2">
      <c r="A2" s="53" t="s">
        <v>259</v>
      </c>
      <c r="B2" s="53" t="s">
        <v>260</v>
      </c>
    </row>
    <row r="3" spans="1:2">
      <c r="A3" s="9" t="s">
        <v>254</v>
      </c>
      <c r="B3" s="9" t="s">
        <v>258</v>
      </c>
    </row>
    <row r="4" spans="1:2">
      <c r="A4" s="9" t="s">
        <v>261</v>
      </c>
      <c r="B4" s="9" t="s">
        <v>262</v>
      </c>
    </row>
    <row r="5" spans="1:2">
      <c r="A5" s="9" t="s">
        <v>256</v>
      </c>
      <c r="B5" s="9" t="s">
        <v>263</v>
      </c>
    </row>
    <row r="6" spans="1:2">
      <c r="A6" s="9" t="s">
        <v>42</v>
      </c>
      <c r="B6" s="9" t="s">
        <v>264</v>
      </c>
    </row>
    <row r="7" spans="1:2">
      <c r="A7" s="9" t="s">
        <v>265</v>
      </c>
      <c r="B7" s="9" t="s">
        <v>266</v>
      </c>
    </row>
    <row r="8" spans="1:2">
      <c r="A8" s="9" t="s">
        <v>267</v>
      </c>
      <c r="B8" s="9" t="s">
        <v>268</v>
      </c>
    </row>
    <row r="9" spans="1:2">
      <c r="A9" s="9" t="s">
        <v>269</v>
      </c>
      <c r="B9" s="9" t="s">
        <v>270</v>
      </c>
    </row>
    <row r="10" spans="1:2">
      <c r="A10" s="9" t="s">
        <v>212</v>
      </c>
      <c r="B10" s="9" t="s">
        <v>271</v>
      </c>
    </row>
    <row r="11" spans="1:2">
      <c r="A11" s="9" t="s">
        <v>272</v>
      </c>
      <c r="B11" s="9" t="s">
        <v>273</v>
      </c>
    </row>
    <row r="12" spans="1:2">
      <c r="A12" s="175" t="s">
        <v>276</v>
      </c>
      <c r="B12" s="175"/>
    </row>
    <row r="13" spans="1:2" ht="15.75" customHeight="1">
      <c r="A13" s="174" t="s">
        <v>280</v>
      </c>
      <c r="B13" s="174"/>
    </row>
  </sheetData>
  <mergeCells count="3">
    <mergeCell ref="A13:B13"/>
    <mergeCell ref="A12:B12"/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topLeftCell="C28" workbookViewId="0">
      <selection activeCell="A4" sqref="A4:XFD4"/>
    </sheetView>
  </sheetViews>
  <sheetFormatPr baseColWidth="10" defaultRowHeight="15"/>
  <cols>
    <col min="1" max="1" width="58.7109375" bestFit="1" customWidth="1"/>
    <col min="2" max="2" width="9.28515625" customWidth="1"/>
    <col min="3" max="3" width="27.5703125" style="22" customWidth="1"/>
    <col min="4" max="4" width="13" style="11" hidden="1" customWidth="1"/>
    <col min="5" max="5" width="14" style="11" hidden="1" customWidth="1"/>
    <col min="6" max="6" width="12.7109375" style="7" hidden="1" customWidth="1"/>
    <col min="7" max="7" width="37" hidden="1" customWidth="1"/>
    <col min="8" max="8" width="34.28515625" hidden="1" customWidth="1"/>
    <col min="9" max="9" width="22.85546875" customWidth="1"/>
    <col min="10" max="10" width="44.28515625" customWidth="1"/>
  </cols>
  <sheetData>
    <row r="1" spans="1:10" ht="48" thickBot="1">
      <c r="A1" s="87" t="s">
        <v>41</v>
      </c>
      <c r="B1" s="88" t="s">
        <v>42</v>
      </c>
      <c r="C1" s="89" t="s">
        <v>227</v>
      </c>
      <c r="D1" s="90" t="s">
        <v>210</v>
      </c>
      <c r="E1" s="90" t="s">
        <v>211</v>
      </c>
      <c r="F1" s="91" t="s">
        <v>212</v>
      </c>
      <c r="G1" s="92" t="s">
        <v>278</v>
      </c>
      <c r="H1" s="92" t="s">
        <v>279</v>
      </c>
      <c r="I1" s="91" t="s">
        <v>293</v>
      </c>
      <c r="J1" s="93" t="s">
        <v>297</v>
      </c>
    </row>
    <row r="2" spans="1:10">
      <c r="A2" s="79" t="s">
        <v>251</v>
      </c>
      <c r="B2" s="80" t="s">
        <v>38</v>
      </c>
      <c r="C2" s="81" t="s">
        <v>232</v>
      </c>
      <c r="D2" s="82">
        <v>986</v>
      </c>
      <c r="E2" s="82">
        <v>14238</v>
      </c>
      <c r="F2" s="83">
        <f t="shared" ref="F2:F24" si="0">E2/D2</f>
        <v>14.440162271805274</v>
      </c>
      <c r="G2" s="83">
        <f t="shared" ref="G2:G24" si="1">E2/1060</f>
        <v>13.432075471698113</v>
      </c>
      <c r="H2" s="84">
        <f t="shared" ref="H2:H24" si="2">F2-G2</f>
        <v>1.0080868001071615</v>
      </c>
      <c r="I2" s="85" t="s">
        <v>294</v>
      </c>
      <c r="J2" s="86" t="s">
        <v>300</v>
      </c>
    </row>
    <row r="3" spans="1:10">
      <c r="A3" s="67" t="s">
        <v>251</v>
      </c>
      <c r="B3" s="54" t="s">
        <v>39</v>
      </c>
      <c r="C3" s="55" t="s">
        <v>233</v>
      </c>
      <c r="D3" s="56">
        <v>370</v>
      </c>
      <c r="E3" s="56">
        <v>653</v>
      </c>
      <c r="F3" s="57">
        <f t="shared" si="0"/>
        <v>1.7648648648648648</v>
      </c>
      <c r="G3" s="57">
        <f t="shared" si="1"/>
        <v>0.61603773584905663</v>
      </c>
      <c r="H3" s="58">
        <f t="shared" si="2"/>
        <v>1.1488271290158081</v>
      </c>
      <c r="I3" s="68" t="s">
        <v>294</v>
      </c>
      <c r="J3" s="69" t="s">
        <v>300</v>
      </c>
    </row>
    <row r="4" spans="1:10" s="118" customFormat="1">
      <c r="A4" s="117" t="s">
        <v>251</v>
      </c>
      <c r="B4" s="115" t="s">
        <v>328</v>
      </c>
      <c r="C4" s="120" t="s">
        <v>234</v>
      </c>
      <c r="D4" s="65">
        <v>370</v>
      </c>
      <c r="E4" s="65">
        <v>653</v>
      </c>
      <c r="F4" s="121">
        <f t="shared" ref="F4" si="3">E4/D4</f>
        <v>1.7648648648648648</v>
      </c>
      <c r="G4" s="121">
        <f t="shared" ref="G4" si="4">E4/1060</f>
        <v>0.61603773584905663</v>
      </c>
      <c r="H4" s="122">
        <f t="shared" ref="H4" si="5">F4-G4</f>
        <v>1.1488271290158081</v>
      </c>
      <c r="I4" s="123" t="s">
        <v>294</v>
      </c>
      <c r="J4" s="116" t="s">
        <v>300</v>
      </c>
    </row>
    <row r="5" spans="1:10" s="14" customFormat="1">
      <c r="A5" s="67" t="s">
        <v>251</v>
      </c>
      <c r="B5" s="54" t="s">
        <v>303</v>
      </c>
      <c r="C5" s="55" t="s">
        <v>305</v>
      </c>
      <c r="D5" s="56">
        <v>370</v>
      </c>
      <c r="E5" s="56">
        <v>653</v>
      </c>
      <c r="F5" s="57">
        <f t="shared" si="0"/>
        <v>1.7648648648648648</v>
      </c>
      <c r="G5" s="57">
        <f t="shared" si="1"/>
        <v>0.61603773584905663</v>
      </c>
      <c r="H5" s="58">
        <f t="shared" si="2"/>
        <v>1.1488271290158081</v>
      </c>
      <c r="I5" s="68" t="s">
        <v>294</v>
      </c>
      <c r="J5" s="69" t="s">
        <v>300</v>
      </c>
    </row>
    <row r="6" spans="1:10" s="14" customFormat="1">
      <c r="A6" s="67" t="s">
        <v>251</v>
      </c>
      <c r="B6" s="54" t="s">
        <v>304</v>
      </c>
      <c r="C6" s="55" t="s">
        <v>235</v>
      </c>
      <c r="D6" s="56">
        <v>370</v>
      </c>
      <c r="E6" s="56">
        <v>653</v>
      </c>
      <c r="F6" s="57">
        <f t="shared" si="0"/>
        <v>1.7648648648648648</v>
      </c>
      <c r="G6" s="57">
        <f t="shared" si="1"/>
        <v>0.61603773584905663</v>
      </c>
      <c r="H6" s="58">
        <f t="shared" si="2"/>
        <v>1.1488271290158081</v>
      </c>
      <c r="I6" s="68" t="s">
        <v>294</v>
      </c>
      <c r="J6" s="69" t="s">
        <v>300</v>
      </c>
    </row>
    <row r="7" spans="1:10">
      <c r="A7" s="67" t="s">
        <v>250</v>
      </c>
      <c r="B7" s="54" t="s">
        <v>40</v>
      </c>
      <c r="C7" s="55" t="s">
        <v>234</v>
      </c>
      <c r="D7" s="56">
        <v>1015</v>
      </c>
      <c r="E7" s="56">
        <v>16796</v>
      </c>
      <c r="F7" s="57">
        <f t="shared" si="0"/>
        <v>16.547783251231529</v>
      </c>
      <c r="G7" s="57">
        <f t="shared" si="1"/>
        <v>15.845283018867924</v>
      </c>
      <c r="H7" s="58">
        <f t="shared" si="2"/>
        <v>0.70250023236360448</v>
      </c>
      <c r="I7" s="68" t="s">
        <v>294</v>
      </c>
      <c r="J7" s="69" t="s">
        <v>300</v>
      </c>
    </row>
    <row r="8" spans="1:10" s="14" customFormat="1">
      <c r="A8" s="67" t="s">
        <v>250</v>
      </c>
      <c r="B8" s="54" t="s">
        <v>306</v>
      </c>
      <c r="C8" s="55" t="s">
        <v>305</v>
      </c>
      <c r="D8" s="56">
        <v>1015</v>
      </c>
      <c r="E8" s="56">
        <v>16796</v>
      </c>
      <c r="F8" s="57">
        <f t="shared" si="0"/>
        <v>16.547783251231529</v>
      </c>
      <c r="G8" s="57">
        <f t="shared" si="1"/>
        <v>15.845283018867924</v>
      </c>
      <c r="H8" s="58">
        <f t="shared" si="2"/>
        <v>0.70250023236360448</v>
      </c>
      <c r="I8" s="68" t="s">
        <v>294</v>
      </c>
      <c r="J8" s="69" t="s">
        <v>300</v>
      </c>
    </row>
    <row r="9" spans="1:10" s="14" customFormat="1">
      <c r="A9" s="67" t="s">
        <v>250</v>
      </c>
      <c r="B9" s="54" t="s">
        <v>307</v>
      </c>
      <c r="C9" s="55" t="s">
        <v>235</v>
      </c>
      <c r="D9" s="56">
        <v>1015</v>
      </c>
      <c r="E9" s="56">
        <v>16796</v>
      </c>
      <c r="F9" s="57">
        <f t="shared" si="0"/>
        <v>16.547783251231529</v>
      </c>
      <c r="G9" s="57">
        <f t="shared" si="1"/>
        <v>15.845283018867924</v>
      </c>
      <c r="H9" s="58">
        <f t="shared" si="2"/>
        <v>0.70250023236360448</v>
      </c>
      <c r="I9" s="68" t="s">
        <v>294</v>
      </c>
      <c r="J9" s="69" t="s">
        <v>300</v>
      </c>
    </row>
    <row r="10" spans="1:10">
      <c r="A10" s="67" t="s">
        <v>244</v>
      </c>
      <c r="B10" s="54" t="s">
        <v>4</v>
      </c>
      <c r="C10" s="55" t="s">
        <v>232</v>
      </c>
      <c r="D10" s="56">
        <v>593</v>
      </c>
      <c r="E10" s="56">
        <v>1274</v>
      </c>
      <c r="F10" s="57">
        <f t="shared" si="0"/>
        <v>2.1483979763912311</v>
      </c>
      <c r="G10" s="57">
        <f t="shared" si="1"/>
        <v>1.2018867924528303</v>
      </c>
      <c r="H10" s="58">
        <f t="shared" si="2"/>
        <v>0.94651118393840084</v>
      </c>
      <c r="I10" s="68" t="s">
        <v>294</v>
      </c>
      <c r="J10" s="69" t="s">
        <v>296</v>
      </c>
    </row>
    <row r="11" spans="1:10">
      <c r="A11" s="67" t="s">
        <v>244</v>
      </c>
      <c r="B11" s="54" t="s">
        <v>5</v>
      </c>
      <c r="C11" s="55" t="s">
        <v>233</v>
      </c>
      <c r="D11" s="56">
        <v>572</v>
      </c>
      <c r="E11" s="56">
        <v>1412</v>
      </c>
      <c r="F11" s="57">
        <f t="shared" si="0"/>
        <v>2.4685314685314683</v>
      </c>
      <c r="G11" s="57">
        <f t="shared" si="1"/>
        <v>1.3320754716981131</v>
      </c>
      <c r="H11" s="58">
        <f t="shared" si="2"/>
        <v>1.1364559968333552</v>
      </c>
      <c r="I11" s="68" t="s">
        <v>294</v>
      </c>
      <c r="J11" s="69" t="s">
        <v>296</v>
      </c>
    </row>
    <row r="12" spans="1:10">
      <c r="A12" s="67" t="s">
        <v>244</v>
      </c>
      <c r="B12" s="54" t="s">
        <v>6</v>
      </c>
      <c r="C12" s="55" t="s">
        <v>234</v>
      </c>
      <c r="D12" s="56">
        <v>545</v>
      </c>
      <c r="E12" s="56">
        <v>1218</v>
      </c>
      <c r="F12" s="57">
        <f t="shared" si="0"/>
        <v>2.2348623853211009</v>
      </c>
      <c r="G12" s="57">
        <f t="shared" si="1"/>
        <v>1.149056603773585</v>
      </c>
      <c r="H12" s="58">
        <f t="shared" si="2"/>
        <v>1.0858057815475159</v>
      </c>
      <c r="I12" s="68" t="s">
        <v>294</v>
      </c>
      <c r="J12" s="69" t="s">
        <v>296</v>
      </c>
    </row>
    <row r="13" spans="1:10" ht="15.75" customHeight="1">
      <c r="A13" s="67" t="s">
        <v>244</v>
      </c>
      <c r="B13" s="54" t="s">
        <v>7</v>
      </c>
      <c r="C13" s="55" t="s">
        <v>243</v>
      </c>
      <c r="D13" s="56">
        <v>111</v>
      </c>
      <c r="E13" s="56">
        <v>127</v>
      </c>
      <c r="F13" s="57">
        <f t="shared" si="0"/>
        <v>1.1441441441441442</v>
      </c>
      <c r="G13" s="57">
        <f t="shared" si="1"/>
        <v>0.11981132075471698</v>
      </c>
      <c r="H13" s="58">
        <f t="shared" si="2"/>
        <v>1.0243328233894273</v>
      </c>
      <c r="I13" s="68" t="s">
        <v>294</v>
      </c>
      <c r="J13" s="69" t="s">
        <v>296</v>
      </c>
    </row>
    <row r="14" spans="1:10">
      <c r="A14" s="67" t="s">
        <v>244</v>
      </c>
      <c r="B14" s="54" t="s">
        <v>8</v>
      </c>
      <c r="C14" s="55" t="s">
        <v>235</v>
      </c>
      <c r="D14" s="56">
        <v>415</v>
      </c>
      <c r="E14" s="56">
        <v>781</v>
      </c>
      <c r="F14" s="57">
        <f t="shared" si="0"/>
        <v>1.8819277108433734</v>
      </c>
      <c r="G14" s="57">
        <f t="shared" si="1"/>
        <v>0.73679245283018868</v>
      </c>
      <c r="H14" s="58">
        <f t="shared" si="2"/>
        <v>1.1451352580131848</v>
      </c>
      <c r="I14" s="68" t="s">
        <v>294</v>
      </c>
      <c r="J14" s="69" t="s">
        <v>296</v>
      </c>
    </row>
    <row r="15" spans="1:10">
      <c r="A15" s="67" t="s">
        <v>245</v>
      </c>
      <c r="B15" s="54" t="s">
        <v>9</v>
      </c>
      <c r="C15" s="55" t="s">
        <v>232</v>
      </c>
      <c r="D15" s="56">
        <v>454</v>
      </c>
      <c r="E15" s="56">
        <v>825</v>
      </c>
      <c r="F15" s="57">
        <f t="shared" si="0"/>
        <v>1.8171806167400881</v>
      </c>
      <c r="G15" s="57">
        <f t="shared" si="1"/>
        <v>0.77830188679245282</v>
      </c>
      <c r="H15" s="58">
        <f t="shared" si="2"/>
        <v>1.0388787299476352</v>
      </c>
      <c r="I15" s="68" t="s">
        <v>294</v>
      </c>
      <c r="J15" s="69" t="s">
        <v>296</v>
      </c>
    </row>
    <row r="16" spans="1:10">
      <c r="A16" s="67" t="s">
        <v>245</v>
      </c>
      <c r="B16" s="54" t="s">
        <v>10</v>
      </c>
      <c r="C16" s="55" t="s">
        <v>233</v>
      </c>
      <c r="D16" s="56">
        <v>503</v>
      </c>
      <c r="E16" s="56">
        <v>1074</v>
      </c>
      <c r="F16" s="57">
        <f t="shared" si="0"/>
        <v>2.1351888667992047</v>
      </c>
      <c r="G16" s="57">
        <f t="shared" si="1"/>
        <v>1.0132075471698114</v>
      </c>
      <c r="H16" s="58">
        <f t="shared" si="2"/>
        <v>1.1219813196293933</v>
      </c>
      <c r="I16" s="68" t="s">
        <v>294</v>
      </c>
      <c r="J16" s="69" t="s">
        <v>296</v>
      </c>
    </row>
    <row r="17" spans="1:10">
      <c r="A17" s="67" t="s">
        <v>245</v>
      </c>
      <c r="B17" s="54" t="s">
        <v>11</v>
      </c>
      <c r="C17" s="55" t="s">
        <v>234</v>
      </c>
      <c r="D17" s="56">
        <v>607</v>
      </c>
      <c r="E17" s="56">
        <v>1384</v>
      </c>
      <c r="F17" s="57">
        <f t="shared" si="0"/>
        <v>2.2800658978583197</v>
      </c>
      <c r="G17" s="57">
        <f t="shared" si="1"/>
        <v>1.3056603773584905</v>
      </c>
      <c r="H17" s="58">
        <f t="shared" si="2"/>
        <v>0.9744055204998292</v>
      </c>
      <c r="I17" s="68" t="s">
        <v>294</v>
      </c>
      <c r="J17" s="69" t="s">
        <v>296</v>
      </c>
    </row>
    <row r="18" spans="1:10">
      <c r="A18" s="67" t="s">
        <v>245</v>
      </c>
      <c r="B18" s="54" t="s">
        <v>12</v>
      </c>
      <c r="C18" s="55" t="s">
        <v>243</v>
      </c>
      <c r="D18" s="56">
        <v>118</v>
      </c>
      <c r="E18" s="56">
        <v>142</v>
      </c>
      <c r="F18" s="57">
        <f t="shared" si="0"/>
        <v>1.2033898305084745</v>
      </c>
      <c r="G18" s="57">
        <f t="shared" si="1"/>
        <v>0.13396226415094339</v>
      </c>
      <c r="H18" s="58">
        <f t="shared" si="2"/>
        <v>1.069427566357531</v>
      </c>
      <c r="I18" s="68" t="s">
        <v>294</v>
      </c>
      <c r="J18" s="69" t="s">
        <v>296</v>
      </c>
    </row>
    <row r="19" spans="1:10">
      <c r="A19" s="67" t="s">
        <v>245</v>
      </c>
      <c r="B19" s="54" t="s">
        <v>13</v>
      </c>
      <c r="C19" s="55" t="s">
        <v>235</v>
      </c>
      <c r="D19" s="56">
        <v>502</v>
      </c>
      <c r="E19" s="56">
        <v>1355</v>
      </c>
      <c r="F19" s="57">
        <f t="shared" si="0"/>
        <v>2.6992031872509958</v>
      </c>
      <c r="G19" s="57">
        <f t="shared" si="1"/>
        <v>1.2783018867924529</v>
      </c>
      <c r="H19" s="58">
        <f t="shared" si="2"/>
        <v>1.4209013004585429</v>
      </c>
      <c r="I19" s="68" t="s">
        <v>294</v>
      </c>
      <c r="J19" s="69" t="s">
        <v>296</v>
      </c>
    </row>
    <row r="20" spans="1:10">
      <c r="A20" s="67" t="s">
        <v>0</v>
      </c>
      <c r="B20" s="54" t="s">
        <v>3</v>
      </c>
      <c r="C20" s="55" t="s">
        <v>242</v>
      </c>
      <c r="D20" s="56">
        <v>975</v>
      </c>
      <c r="E20" s="56">
        <v>19999</v>
      </c>
      <c r="F20" s="57">
        <f t="shared" si="0"/>
        <v>20.511794871794873</v>
      </c>
      <c r="G20" s="57">
        <f t="shared" si="1"/>
        <v>18.866981132075473</v>
      </c>
      <c r="H20" s="58">
        <f t="shared" si="2"/>
        <v>1.6448137397193996</v>
      </c>
      <c r="I20" s="68" t="s">
        <v>294</v>
      </c>
      <c r="J20" s="69" t="s">
        <v>296</v>
      </c>
    </row>
    <row r="21" spans="1:10">
      <c r="A21" s="67" t="s">
        <v>0</v>
      </c>
      <c r="B21" s="115" t="s">
        <v>309</v>
      </c>
      <c r="C21" s="59" t="s">
        <v>241</v>
      </c>
      <c r="D21" s="56">
        <v>831</v>
      </c>
      <c r="E21" s="56">
        <v>8028</v>
      </c>
      <c r="F21" s="57">
        <f t="shared" si="0"/>
        <v>9.6606498194945853</v>
      </c>
      <c r="G21" s="57">
        <f t="shared" si="1"/>
        <v>7.5735849056603772</v>
      </c>
      <c r="H21" s="58">
        <f t="shared" si="2"/>
        <v>2.0870649138342081</v>
      </c>
      <c r="I21" s="68" t="s">
        <v>294</v>
      </c>
      <c r="J21" s="69" t="s">
        <v>296</v>
      </c>
    </row>
    <row r="22" spans="1:10" s="14" customFormat="1">
      <c r="A22" s="67" t="s">
        <v>0</v>
      </c>
      <c r="B22" s="115" t="s">
        <v>310</v>
      </c>
      <c r="C22" s="59" t="s">
        <v>241</v>
      </c>
      <c r="D22" s="56">
        <v>831</v>
      </c>
      <c r="E22" s="56">
        <v>8028</v>
      </c>
      <c r="F22" s="57">
        <f t="shared" ref="F22" si="6">E22/D22</f>
        <v>9.6606498194945853</v>
      </c>
      <c r="G22" s="57">
        <f t="shared" ref="G22" si="7">E22/1060</f>
        <v>7.5735849056603772</v>
      </c>
      <c r="H22" s="58">
        <f t="shared" ref="H22" si="8">F22-G22</f>
        <v>2.0870649138342081</v>
      </c>
      <c r="I22" s="68" t="s">
        <v>294</v>
      </c>
      <c r="J22" s="69" t="s">
        <v>296</v>
      </c>
    </row>
    <row r="23" spans="1:10">
      <c r="A23" s="67" t="s">
        <v>0</v>
      </c>
      <c r="B23" s="54" t="s">
        <v>2</v>
      </c>
      <c r="C23" s="59" t="s">
        <v>241</v>
      </c>
      <c r="D23" s="56">
        <v>655</v>
      </c>
      <c r="E23" s="56">
        <v>11727</v>
      </c>
      <c r="F23" s="57">
        <f t="shared" si="0"/>
        <v>17.903816793893128</v>
      </c>
      <c r="G23" s="57">
        <f t="shared" si="1"/>
        <v>11.063207547169812</v>
      </c>
      <c r="H23" s="58">
        <f t="shared" si="2"/>
        <v>6.8406092467233162</v>
      </c>
      <c r="I23" s="68" t="s">
        <v>294</v>
      </c>
      <c r="J23" s="69" t="s">
        <v>296</v>
      </c>
    </row>
    <row r="24" spans="1:10" s="14" customFormat="1">
      <c r="A24" s="67" t="s">
        <v>301</v>
      </c>
      <c r="B24" s="54" t="s">
        <v>302</v>
      </c>
      <c r="C24" s="115" t="s">
        <v>308</v>
      </c>
      <c r="D24" s="56">
        <v>151</v>
      </c>
      <c r="E24" s="56">
        <v>332</v>
      </c>
      <c r="F24" s="57">
        <f t="shared" si="0"/>
        <v>2.1986754966887418</v>
      </c>
      <c r="G24" s="57">
        <f t="shared" si="1"/>
        <v>0.31320754716981131</v>
      </c>
      <c r="H24" s="58">
        <f t="shared" si="2"/>
        <v>1.8854679495189306</v>
      </c>
      <c r="I24" s="68" t="s">
        <v>294</v>
      </c>
      <c r="J24" s="69" t="s">
        <v>296</v>
      </c>
    </row>
    <row r="25" spans="1:10">
      <c r="A25" s="67" t="s">
        <v>246</v>
      </c>
      <c r="B25" s="54" t="s">
        <v>4</v>
      </c>
      <c r="C25" s="55" t="s">
        <v>232</v>
      </c>
      <c r="D25" s="60"/>
      <c r="E25" s="60"/>
      <c r="F25" s="61" t="s">
        <v>215</v>
      </c>
      <c r="G25" s="62" t="s">
        <v>215</v>
      </c>
      <c r="H25" s="62" t="s">
        <v>215</v>
      </c>
      <c r="I25" s="68" t="s">
        <v>294</v>
      </c>
      <c r="J25" s="69"/>
    </row>
    <row r="26" spans="1:10">
      <c r="A26" s="67" t="s">
        <v>246</v>
      </c>
      <c r="B26" s="54" t="s">
        <v>5</v>
      </c>
      <c r="C26" s="55" t="s">
        <v>233</v>
      </c>
      <c r="D26" s="60"/>
      <c r="E26" s="60"/>
      <c r="F26" s="61" t="s">
        <v>215</v>
      </c>
      <c r="G26" s="62" t="s">
        <v>215</v>
      </c>
      <c r="H26" s="62" t="s">
        <v>215</v>
      </c>
      <c r="I26" s="68" t="s">
        <v>294</v>
      </c>
      <c r="J26" s="69"/>
    </row>
    <row r="27" spans="1:10" ht="15" customHeight="1">
      <c r="A27" s="67" t="s">
        <v>246</v>
      </c>
      <c r="B27" s="54" t="s">
        <v>6</v>
      </c>
      <c r="C27" s="55" t="s">
        <v>234</v>
      </c>
      <c r="D27" s="60"/>
      <c r="E27" s="60"/>
      <c r="F27" s="61" t="s">
        <v>215</v>
      </c>
      <c r="G27" s="62" t="s">
        <v>215</v>
      </c>
      <c r="H27" s="62" t="s">
        <v>215</v>
      </c>
      <c r="I27" s="68" t="s">
        <v>294</v>
      </c>
      <c r="J27" s="69"/>
    </row>
    <row r="28" spans="1:10">
      <c r="A28" s="67" t="s">
        <v>246</v>
      </c>
      <c r="B28" s="54" t="s">
        <v>7</v>
      </c>
      <c r="C28" s="55" t="s">
        <v>243</v>
      </c>
      <c r="D28" s="60"/>
      <c r="E28" s="60"/>
      <c r="F28" s="61" t="s">
        <v>215</v>
      </c>
      <c r="G28" s="62" t="s">
        <v>215</v>
      </c>
      <c r="H28" s="62" t="s">
        <v>215</v>
      </c>
      <c r="I28" s="68" t="s">
        <v>294</v>
      </c>
      <c r="J28" s="69"/>
    </row>
    <row r="29" spans="1:10">
      <c r="A29" s="67" t="s">
        <v>246</v>
      </c>
      <c r="B29" s="54" t="s">
        <v>8</v>
      </c>
      <c r="C29" s="55" t="s">
        <v>235</v>
      </c>
      <c r="D29" s="60"/>
      <c r="E29" s="60"/>
      <c r="F29" s="61" t="s">
        <v>215</v>
      </c>
      <c r="G29" s="62" t="s">
        <v>215</v>
      </c>
      <c r="H29" s="62" t="s">
        <v>215</v>
      </c>
      <c r="I29" s="68" t="s">
        <v>294</v>
      </c>
      <c r="J29" s="69"/>
    </row>
    <row r="30" spans="1:10">
      <c r="A30" s="67" t="s">
        <v>247</v>
      </c>
      <c r="B30" s="54" t="s">
        <v>9</v>
      </c>
      <c r="C30" s="55" t="s">
        <v>232</v>
      </c>
      <c r="D30" s="60"/>
      <c r="E30" s="60"/>
      <c r="F30" s="61" t="s">
        <v>215</v>
      </c>
      <c r="G30" s="62" t="s">
        <v>215</v>
      </c>
      <c r="H30" s="62" t="s">
        <v>215</v>
      </c>
      <c r="I30" s="68" t="s">
        <v>294</v>
      </c>
      <c r="J30" s="69"/>
    </row>
    <row r="31" spans="1:10">
      <c r="A31" s="67" t="s">
        <v>247</v>
      </c>
      <c r="B31" s="54" t="s">
        <v>10</v>
      </c>
      <c r="C31" s="55" t="s">
        <v>233</v>
      </c>
      <c r="D31" s="60"/>
      <c r="E31" s="60"/>
      <c r="F31" s="61" t="s">
        <v>215</v>
      </c>
      <c r="G31" s="62" t="s">
        <v>215</v>
      </c>
      <c r="H31" s="62" t="s">
        <v>215</v>
      </c>
      <c r="I31" s="68" t="s">
        <v>294</v>
      </c>
      <c r="J31" s="69"/>
    </row>
    <row r="32" spans="1:10" ht="15" customHeight="1">
      <c r="A32" s="67" t="s">
        <v>247</v>
      </c>
      <c r="B32" s="54" t="s">
        <v>11</v>
      </c>
      <c r="C32" s="55" t="s">
        <v>234</v>
      </c>
      <c r="D32" s="60"/>
      <c r="E32" s="60"/>
      <c r="F32" s="61" t="s">
        <v>215</v>
      </c>
      <c r="G32" s="62" t="s">
        <v>215</v>
      </c>
      <c r="H32" s="62" t="s">
        <v>215</v>
      </c>
      <c r="I32" s="68" t="s">
        <v>294</v>
      </c>
      <c r="J32" s="69"/>
    </row>
    <row r="33" spans="1:10">
      <c r="A33" s="67" t="s">
        <v>247</v>
      </c>
      <c r="B33" s="54" t="s">
        <v>12</v>
      </c>
      <c r="C33" s="55" t="s">
        <v>243</v>
      </c>
      <c r="D33" s="60"/>
      <c r="E33" s="60"/>
      <c r="F33" s="61" t="s">
        <v>215</v>
      </c>
      <c r="G33" s="62" t="s">
        <v>215</v>
      </c>
      <c r="H33" s="62" t="s">
        <v>215</v>
      </c>
      <c r="I33" s="68" t="s">
        <v>294</v>
      </c>
      <c r="J33" s="69"/>
    </row>
    <row r="34" spans="1:10">
      <c r="A34" s="67" t="s">
        <v>247</v>
      </c>
      <c r="B34" s="54" t="s">
        <v>13</v>
      </c>
      <c r="C34" s="55" t="s">
        <v>235</v>
      </c>
      <c r="D34" s="60"/>
      <c r="E34" s="60"/>
      <c r="F34" s="61" t="s">
        <v>215</v>
      </c>
      <c r="G34" s="62" t="s">
        <v>215</v>
      </c>
      <c r="H34" s="62" t="s">
        <v>215</v>
      </c>
      <c r="I34" s="68" t="s">
        <v>294</v>
      </c>
      <c r="J34" s="69"/>
    </row>
    <row r="35" spans="1:10">
      <c r="A35" s="67" t="s">
        <v>14</v>
      </c>
      <c r="B35" s="54" t="s">
        <v>15</v>
      </c>
      <c r="C35" s="115" t="s">
        <v>315</v>
      </c>
      <c r="D35" s="56">
        <v>761</v>
      </c>
      <c r="E35" s="56">
        <v>6876</v>
      </c>
      <c r="F35" s="57">
        <f>E35/D35</f>
        <v>9.0354796320630744</v>
      </c>
      <c r="G35" s="57">
        <f>E35/1060</f>
        <v>6.4867924528301888</v>
      </c>
      <c r="H35" s="58">
        <f>F35-G35</f>
        <v>2.5486871792328856</v>
      </c>
      <c r="I35" s="68" t="s">
        <v>294</v>
      </c>
      <c r="J35" s="116" t="s">
        <v>311</v>
      </c>
    </row>
    <row r="36" spans="1:10">
      <c r="A36" s="67" t="s">
        <v>14</v>
      </c>
      <c r="B36" s="54" t="s">
        <v>16</v>
      </c>
      <c r="C36" s="115" t="s">
        <v>312</v>
      </c>
      <c r="D36" s="56">
        <v>555</v>
      </c>
      <c r="E36" s="56">
        <v>3231</v>
      </c>
      <c r="F36" s="57">
        <f>E36/D36</f>
        <v>5.8216216216216212</v>
      </c>
      <c r="G36" s="57">
        <f>E36/1060</f>
        <v>3.04811320754717</v>
      </c>
      <c r="H36" s="58">
        <f>F36-G36</f>
        <v>2.7735084140744513</v>
      </c>
      <c r="I36" s="68" t="s">
        <v>294</v>
      </c>
      <c r="J36" s="69"/>
    </row>
    <row r="37" spans="1:10">
      <c r="A37" s="67" t="s">
        <v>14</v>
      </c>
      <c r="B37" s="54" t="s">
        <v>17</v>
      </c>
      <c r="C37" s="115" t="s">
        <v>313</v>
      </c>
      <c r="D37" s="56">
        <v>335</v>
      </c>
      <c r="E37" s="56">
        <v>1428</v>
      </c>
      <c r="F37" s="57">
        <f>E37/D37</f>
        <v>4.2626865671641792</v>
      </c>
      <c r="G37" s="57">
        <f>E37/1060</f>
        <v>1.3471698113207546</v>
      </c>
      <c r="H37" s="58">
        <f>F37-G37</f>
        <v>2.9155167558434245</v>
      </c>
      <c r="I37" s="68" t="s">
        <v>294</v>
      </c>
      <c r="J37" s="69"/>
    </row>
    <row r="38" spans="1:10">
      <c r="A38" s="67" t="s">
        <v>14</v>
      </c>
      <c r="B38" s="54" t="s">
        <v>18</v>
      </c>
      <c r="C38" s="115" t="s">
        <v>314</v>
      </c>
      <c r="D38" s="56">
        <v>151</v>
      </c>
      <c r="E38" s="56">
        <v>332</v>
      </c>
      <c r="F38" s="57">
        <f>E38/D38</f>
        <v>2.1986754966887418</v>
      </c>
      <c r="G38" s="57">
        <f>E38/1060</f>
        <v>0.31320754716981131</v>
      </c>
      <c r="H38" s="58">
        <f>F38-G38</f>
        <v>1.8854679495189306</v>
      </c>
      <c r="I38" s="68" t="s">
        <v>294</v>
      </c>
      <c r="J38" s="69"/>
    </row>
    <row r="39" spans="1:10">
      <c r="A39" s="67" t="s">
        <v>21</v>
      </c>
      <c r="B39" s="54" t="s">
        <v>22</v>
      </c>
      <c r="C39" s="59" t="s">
        <v>248</v>
      </c>
      <c r="D39" s="63">
        <v>528</v>
      </c>
      <c r="E39" s="63">
        <v>6276</v>
      </c>
      <c r="F39" s="57">
        <f>E39/D39</f>
        <v>11.886363636363637</v>
      </c>
      <c r="G39" s="57">
        <f>E39/1060</f>
        <v>5.9207547169811319</v>
      </c>
      <c r="H39" s="58">
        <f>F39-G39</f>
        <v>5.9656089193825048</v>
      </c>
      <c r="I39" s="68" t="s">
        <v>295</v>
      </c>
      <c r="J39" s="69"/>
    </row>
    <row r="40" spans="1:10">
      <c r="A40" s="67" t="s">
        <v>21</v>
      </c>
      <c r="B40" s="54" t="s">
        <v>23</v>
      </c>
      <c r="C40" s="59" t="s">
        <v>248</v>
      </c>
      <c r="D40" s="63">
        <v>223</v>
      </c>
      <c r="E40" s="63">
        <v>1287</v>
      </c>
      <c r="F40" s="57">
        <f t="shared" ref="F40:F55" si="9">E40/D40</f>
        <v>5.7713004484304928</v>
      </c>
      <c r="G40" s="57">
        <f t="shared" ref="G40:G55" si="10">E40/1060</f>
        <v>1.2141509433962263</v>
      </c>
      <c r="H40" s="58">
        <f t="shared" ref="H40:H55" si="11">F40-G40</f>
        <v>4.5571495050342667</v>
      </c>
      <c r="I40" s="68" t="s">
        <v>295</v>
      </c>
      <c r="J40" s="69"/>
    </row>
    <row r="41" spans="1:10">
      <c r="A41" s="67" t="s">
        <v>21</v>
      </c>
      <c r="B41" s="54" t="s">
        <v>24</v>
      </c>
      <c r="C41" s="59" t="s">
        <v>236</v>
      </c>
      <c r="D41" s="63">
        <v>669</v>
      </c>
      <c r="E41" s="63">
        <v>9495</v>
      </c>
      <c r="F41" s="57">
        <f t="shared" ref="F41:F48" si="12">E41/D41</f>
        <v>14.192825112107624</v>
      </c>
      <c r="G41" s="57">
        <f t="shared" ref="G41:G48" si="13">E41/1060</f>
        <v>8.9575471698113205</v>
      </c>
      <c r="H41" s="58">
        <f t="shared" ref="H41:H48" si="14">F41-G41</f>
        <v>5.2352779422963032</v>
      </c>
      <c r="I41" s="68" t="s">
        <v>295</v>
      </c>
      <c r="J41" s="69"/>
    </row>
    <row r="42" spans="1:10" s="12" customFormat="1">
      <c r="A42" s="67" t="s">
        <v>21</v>
      </c>
      <c r="B42" s="54" t="s">
        <v>25</v>
      </c>
      <c r="C42" s="59" t="s">
        <v>236</v>
      </c>
      <c r="D42" s="63">
        <v>143</v>
      </c>
      <c r="E42" s="63">
        <v>491</v>
      </c>
      <c r="F42" s="57">
        <f t="shared" si="12"/>
        <v>3.4335664335664338</v>
      </c>
      <c r="G42" s="57">
        <f t="shared" si="13"/>
        <v>0.46320754716981133</v>
      </c>
      <c r="H42" s="58">
        <f t="shared" si="14"/>
        <v>2.9703588863966224</v>
      </c>
      <c r="I42" s="68" t="s">
        <v>295</v>
      </c>
      <c r="J42" s="69"/>
    </row>
    <row r="43" spans="1:10">
      <c r="A43" s="67" t="s">
        <v>21</v>
      </c>
      <c r="B43" s="54" t="s">
        <v>26</v>
      </c>
      <c r="C43" s="59" t="s">
        <v>236</v>
      </c>
      <c r="D43" s="63">
        <v>391</v>
      </c>
      <c r="E43" s="63">
        <v>4297</v>
      </c>
      <c r="F43" s="57">
        <f t="shared" si="12"/>
        <v>10.989769820971867</v>
      </c>
      <c r="G43" s="57">
        <f t="shared" si="13"/>
        <v>4.0537735849056604</v>
      </c>
      <c r="H43" s="58">
        <f t="shared" si="14"/>
        <v>6.9359962360662069</v>
      </c>
      <c r="I43" s="68" t="s">
        <v>295</v>
      </c>
      <c r="J43" s="69"/>
    </row>
    <row r="44" spans="1:10">
      <c r="A44" s="67" t="s">
        <v>21</v>
      </c>
      <c r="B44" s="54" t="s">
        <v>27</v>
      </c>
      <c r="C44" s="59" t="s">
        <v>236</v>
      </c>
      <c r="D44" s="63">
        <v>58</v>
      </c>
      <c r="E44" s="63">
        <v>75</v>
      </c>
      <c r="F44" s="57">
        <f t="shared" si="12"/>
        <v>1.2931034482758621</v>
      </c>
      <c r="G44" s="57">
        <f t="shared" si="13"/>
        <v>7.0754716981132074E-2</v>
      </c>
      <c r="H44" s="58">
        <f t="shared" si="14"/>
        <v>1.2223487312947301</v>
      </c>
      <c r="I44" s="68" t="s">
        <v>295</v>
      </c>
      <c r="J44" s="69"/>
    </row>
    <row r="45" spans="1:10">
      <c r="A45" s="67" t="s">
        <v>21</v>
      </c>
      <c r="B45" s="54" t="s">
        <v>214</v>
      </c>
      <c r="C45" s="59" t="s">
        <v>236</v>
      </c>
      <c r="D45" s="63">
        <v>29</v>
      </c>
      <c r="E45" s="63">
        <v>55</v>
      </c>
      <c r="F45" s="57">
        <f t="shared" si="12"/>
        <v>1.896551724137931</v>
      </c>
      <c r="G45" s="57">
        <f t="shared" si="13"/>
        <v>5.1886792452830191E-2</v>
      </c>
      <c r="H45" s="58">
        <f t="shared" si="14"/>
        <v>1.8446649316851009</v>
      </c>
      <c r="I45" s="68" t="s">
        <v>295</v>
      </c>
      <c r="J45" s="69"/>
    </row>
    <row r="46" spans="1:10">
      <c r="A46" s="67" t="s">
        <v>21</v>
      </c>
      <c r="B46" s="54" t="s">
        <v>213</v>
      </c>
      <c r="C46" s="59" t="s">
        <v>236</v>
      </c>
      <c r="D46" s="63">
        <v>22</v>
      </c>
      <c r="E46" s="63">
        <v>28</v>
      </c>
      <c r="F46" s="57">
        <f t="shared" si="12"/>
        <v>1.2727272727272727</v>
      </c>
      <c r="G46" s="57">
        <f t="shared" si="13"/>
        <v>2.6415094339622643E-2</v>
      </c>
      <c r="H46" s="58">
        <f t="shared" si="14"/>
        <v>1.2463121783876501</v>
      </c>
      <c r="I46" s="68" t="s">
        <v>295</v>
      </c>
      <c r="J46" s="69"/>
    </row>
    <row r="47" spans="1:10">
      <c r="A47" s="67" t="s">
        <v>21</v>
      </c>
      <c r="B47" s="54" t="s">
        <v>28</v>
      </c>
      <c r="C47" s="59" t="s">
        <v>236</v>
      </c>
      <c r="D47" s="63">
        <v>12</v>
      </c>
      <c r="E47" s="63">
        <v>221</v>
      </c>
      <c r="F47" s="57">
        <f t="shared" si="12"/>
        <v>18.416666666666668</v>
      </c>
      <c r="G47" s="57">
        <f t="shared" si="13"/>
        <v>0.20849056603773586</v>
      </c>
      <c r="H47" s="58">
        <f t="shared" si="14"/>
        <v>18.208176100628933</v>
      </c>
      <c r="I47" s="68" t="s">
        <v>295</v>
      </c>
      <c r="J47" s="69"/>
    </row>
    <row r="48" spans="1:10">
      <c r="A48" s="67" t="s">
        <v>21</v>
      </c>
      <c r="B48" s="54" t="s">
        <v>29</v>
      </c>
      <c r="C48" s="59" t="s">
        <v>236</v>
      </c>
      <c r="D48" s="63">
        <v>55</v>
      </c>
      <c r="E48" s="63">
        <v>242</v>
      </c>
      <c r="F48" s="57">
        <f t="shared" si="12"/>
        <v>4.4000000000000004</v>
      </c>
      <c r="G48" s="57">
        <f t="shared" si="13"/>
        <v>0.22830188679245284</v>
      </c>
      <c r="H48" s="58">
        <f t="shared" si="14"/>
        <v>4.1716981132075475</v>
      </c>
      <c r="I48" s="68" t="s">
        <v>295</v>
      </c>
      <c r="J48" s="69"/>
    </row>
    <row r="49" spans="1:10">
      <c r="A49" s="67" t="s">
        <v>21</v>
      </c>
      <c r="B49" s="54" t="s">
        <v>30</v>
      </c>
      <c r="C49" s="59" t="s">
        <v>236</v>
      </c>
      <c r="D49" s="64" t="s">
        <v>215</v>
      </c>
      <c r="E49" s="64" t="s">
        <v>215</v>
      </c>
      <c r="F49" s="62" t="s">
        <v>215</v>
      </c>
      <c r="G49" s="62" t="s">
        <v>215</v>
      </c>
      <c r="H49" s="62" t="s">
        <v>215</v>
      </c>
      <c r="I49" s="68" t="s">
        <v>295</v>
      </c>
      <c r="J49" s="69"/>
    </row>
    <row r="50" spans="1:10">
      <c r="A50" s="70" t="s">
        <v>21</v>
      </c>
      <c r="B50" s="59" t="s">
        <v>31</v>
      </c>
      <c r="C50" s="59" t="s">
        <v>236</v>
      </c>
      <c r="D50" s="63">
        <v>3</v>
      </c>
      <c r="E50" s="63">
        <v>3</v>
      </c>
      <c r="F50" s="57">
        <f>E50/D50</f>
        <v>1</v>
      </c>
      <c r="G50" s="57">
        <f>E50/1060</f>
        <v>2.8301886792452828E-3</v>
      </c>
      <c r="H50" s="58">
        <f>F50-G50</f>
        <v>0.99716981132075466</v>
      </c>
      <c r="I50" s="68" t="s">
        <v>295</v>
      </c>
      <c r="J50" s="69"/>
    </row>
    <row r="51" spans="1:10">
      <c r="A51" s="67" t="s">
        <v>21</v>
      </c>
      <c r="B51" s="54" t="s">
        <v>32</v>
      </c>
      <c r="C51" s="59" t="s">
        <v>236</v>
      </c>
      <c r="D51" s="63">
        <v>15</v>
      </c>
      <c r="E51" s="63">
        <v>16</v>
      </c>
      <c r="F51" s="57">
        <f>E51/D51</f>
        <v>1.0666666666666667</v>
      </c>
      <c r="G51" s="57">
        <f>E51/1060</f>
        <v>1.509433962264151E-2</v>
      </c>
      <c r="H51" s="58">
        <f>F51-G51</f>
        <v>1.0515723270440251</v>
      </c>
      <c r="I51" s="68" t="s">
        <v>295</v>
      </c>
      <c r="J51" s="69"/>
    </row>
    <row r="52" spans="1:10" ht="15.75" customHeight="1">
      <c r="A52" s="67" t="s">
        <v>21</v>
      </c>
      <c r="B52" s="54" t="s">
        <v>33</v>
      </c>
      <c r="C52" s="59" t="s">
        <v>236</v>
      </c>
      <c r="D52" s="63">
        <v>99</v>
      </c>
      <c r="E52" s="63">
        <v>142</v>
      </c>
      <c r="F52" s="57">
        <f>E52/D52</f>
        <v>1.4343434343434343</v>
      </c>
      <c r="G52" s="57">
        <f>E52/1060</f>
        <v>0.13396226415094339</v>
      </c>
      <c r="H52" s="58">
        <f>F52-G52</f>
        <v>1.3003811701924908</v>
      </c>
      <c r="I52" s="68" t="s">
        <v>295</v>
      </c>
      <c r="J52" s="69"/>
    </row>
    <row r="53" spans="1:10">
      <c r="A53" s="67" t="s">
        <v>21</v>
      </c>
      <c r="B53" s="54" t="s">
        <v>34</v>
      </c>
      <c r="C53" s="59" t="s">
        <v>236</v>
      </c>
      <c r="D53" s="65"/>
      <c r="E53" s="65"/>
      <c r="F53" s="66" t="s">
        <v>215</v>
      </c>
      <c r="G53" s="62" t="s">
        <v>215</v>
      </c>
      <c r="H53" s="62" t="s">
        <v>215</v>
      </c>
      <c r="I53" s="68" t="s">
        <v>295</v>
      </c>
      <c r="J53" s="69"/>
    </row>
    <row r="54" spans="1:10" ht="25.5">
      <c r="A54" s="67" t="s">
        <v>35</v>
      </c>
      <c r="B54" s="54" t="s">
        <v>36</v>
      </c>
      <c r="C54" s="59" t="s">
        <v>249</v>
      </c>
      <c r="D54" s="56">
        <v>1060</v>
      </c>
      <c r="E54" s="56">
        <v>11420</v>
      </c>
      <c r="F54" s="57">
        <f>E54/D54</f>
        <v>10.773584905660377</v>
      </c>
      <c r="G54" s="57">
        <f>E54/1060</f>
        <v>10.773584905660377</v>
      </c>
      <c r="H54" s="58">
        <f>F54-G54</f>
        <v>0</v>
      </c>
      <c r="I54" s="68" t="s">
        <v>295</v>
      </c>
      <c r="J54" s="69"/>
    </row>
    <row r="55" spans="1:10" ht="26.25" thickBot="1">
      <c r="A55" s="71" t="s">
        <v>35</v>
      </c>
      <c r="B55" s="72" t="s">
        <v>37</v>
      </c>
      <c r="C55" s="73" t="s">
        <v>249</v>
      </c>
      <c r="D55" s="74">
        <v>503</v>
      </c>
      <c r="E55" s="74">
        <v>1180</v>
      </c>
      <c r="F55" s="75">
        <f t="shared" si="9"/>
        <v>2.3459244532803183</v>
      </c>
      <c r="G55" s="75">
        <f t="shared" si="10"/>
        <v>1.1132075471698113</v>
      </c>
      <c r="H55" s="76">
        <f t="shared" si="11"/>
        <v>1.232716906110507</v>
      </c>
      <c r="I55" s="77" t="s">
        <v>295</v>
      </c>
      <c r="J55" s="78"/>
    </row>
  </sheetData>
  <autoFilter ref="A1:J1" xr:uid="{00000000-0009-0000-0000-000001000000}"/>
  <conditionalFormatting sqref="F2:G3 F7:G7 F10:G21 F25:G55 F23:G23">
    <cfRule type="cellIs" dxfId="145" priority="29" operator="lessThan">
      <formula>2.5</formula>
    </cfRule>
    <cfRule type="cellIs" dxfId="144" priority="30" operator="between">
      <formula>2.5</formula>
      <formula>3</formula>
    </cfRule>
    <cfRule type="cellIs" dxfId="143" priority="37" operator="greaterThan">
      <formula>3</formula>
    </cfRule>
  </conditionalFormatting>
  <conditionalFormatting sqref="F24:G24">
    <cfRule type="cellIs" dxfId="142" priority="25" operator="lessThan">
      <formula>2.5</formula>
    </cfRule>
    <cfRule type="cellIs" dxfId="141" priority="26" operator="between">
      <formula>2.5</formula>
      <formula>3</formula>
    </cfRule>
    <cfRule type="cellIs" dxfId="140" priority="28" operator="greaterThan">
      <formula>3</formula>
    </cfRule>
  </conditionalFormatting>
  <conditionalFormatting sqref="F5:G5">
    <cfRule type="cellIs" dxfId="139" priority="21" operator="lessThan">
      <formula>2.5</formula>
    </cfRule>
    <cfRule type="cellIs" dxfId="138" priority="22" operator="between">
      <formula>2.5</formula>
      <formula>3</formula>
    </cfRule>
    <cfRule type="cellIs" dxfId="137" priority="24" operator="greaterThan">
      <formula>3</formula>
    </cfRule>
  </conditionalFormatting>
  <conditionalFormatting sqref="F6:G6">
    <cfRule type="cellIs" dxfId="136" priority="17" operator="lessThan">
      <formula>2.5</formula>
    </cfRule>
    <cfRule type="cellIs" dxfId="135" priority="18" operator="between">
      <formula>2.5</formula>
      <formula>3</formula>
    </cfRule>
    <cfRule type="cellIs" dxfId="134" priority="20" operator="greaterThan">
      <formula>3</formula>
    </cfRule>
  </conditionalFormatting>
  <conditionalFormatting sqref="F8:G8">
    <cfRule type="cellIs" dxfId="133" priority="13" operator="lessThan">
      <formula>2.5</formula>
    </cfRule>
    <cfRule type="cellIs" dxfId="132" priority="14" operator="between">
      <formula>2.5</formula>
      <formula>3</formula>
    </cfRule>
    <cfRule type="cellIs" dxfId="131" priority="16" operator="greaterThan">
      <formula>3</formula>
    </cfRule>
  </conditionalFormatting>
  <conditionalFormatting sqref="F9:G9">
    <cfRule type="cellIs" dxfId="130" priority="9" operator="lessThan">
      <formula>2.5</formula>
    </cfRule>
    <cfRule type="cellIs" dxfId="129" priority="10" operator="between">
      <formula>2.5</formula>
      <formula>3</formula>
    </cfRule>
    <cfRule type="cellIs" dxfId="128" priority="12" operator="greaterThan">
      <formula>3</formula>
    </cfRule>
  </conditionalFormatting>
  <conditionalFormatting sqref="F22:G22">
    <cfRule type="cellIs" dxfId="127" priority="5" operator="lessThan">
      <formula>2.5</formula>
    </cfRule>
    <cfRule type="cellIs" dxfId="126" priority="6" operator="between">
      <formula>2.5</formula>
      <formula>3</formula>
    </cfRule>
    <cfRule type="cellIs" dxfId="125" priority="8" operator="greaterThan">
      <formula>3</formula>
    </cfRule>
  </conditionalFormatting>
  <conditionalFormatting sqref="F4:G4">
    <cfRule type="cellIs" dxfId="124" priority="1" operator="lessThan">
      <formula>2.5</formula>
    </cfRule>
    <cfRule type="cellIs" dxfId="123" priority="2" operator="between">
      <formula>2.5</formula>
      <formula>3</formula>
    </cfRule>
    <cfRule type="cellIs" dxfId="122" priority="4" operator="greaterThan">
      <formula>3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1" operator="containsText" id="{D9DE2640-A6D8-4463-98B8-830DA2EFE08C}">
            <xm:f>NOT(ISERROR(SEARCH("-----",F2)))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F2:G3 F7:G7 F10:G21 F25:G55 F23:G23</xm:sqref>
        </x14:conditionalFormatting>
        <x14:conditionalFormatting xmlns:xm="http://schemas.microsoft.com/office/excel/2006/main">
          <x14:cfRule type="containsText" priority="27" operator="containsText" id="{DA5AC93D-950D-40AC-ACBB-B0D113CC9650}">
            <xm:f>NOT(ISERROR(SEARCH("-----",F24)))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F24:G24</xm:sqref>
        </x14:conditionalFormatting>
        <x14:conditionalFormatting xmlns:xm="http://schemas.microsoft.com/office/excel/2006/main">
          <x14:cfRule type="containsText" priority="23" operator="containsText" id="{B6FAFDE6-3A51-470D-80FD-E9CEEAEFECAA}">
            <xm:f>NOT(ISERROR(SEARCH("-----",F5)))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F5:G5</xm:sqref>
        </x14:conditionalFormatting>
        <x14:conditionalFormatting xmlns:xm="http://schemas.microsoft.com/office/excel/2006/main">
          <x14:cfRule type="containsText" priority="19" operator="containsText" id="{9C7E669F-D8E1-46DA-AB69-B880933401A7}">
            <xm:f>NOT(ISERROR(SEARCH("-----",F6)))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F6:G6</xm:sqref>
        </x14:conditionalFormatting>
        <x14:conditionalFormatting xmlns:xm="http://schemas.microsoft.com/office/excel/2006/main">
          <x14:cfRule type="containsText" priority="15" operator="containsText" id="{80B4782C-DAF4-47AE-8B74-A7A627671F9A}">
            <xm:f>NOT(ISERROR(SEARCH("-----",F8)))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F8:G8</xm:sqref>
        </x14:conditionalFormatting>
        <x14:conditionalFormatting xmlns:xm="http://schemas.microsoft.com/office/excel/2006/main">
          <x14:cfRule type="containsText" priority="11" operator="containsText" id="{FF2EAB87-C80A-4FB8-8D90-71939B7E4697}">
            <xm:f>NOT(ISERROR(SEARCH("-----",F9)))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F9:G9</xm:sqref>
        </x14:conditionalFormatting>
        <x14:conditionalFormatting xmlns:xm="http://schemas.microsoft.com/office/excel/2006/main">
          <x14:cfRule type="containsText" priority="7" operator="containsText" id="{4DC92951-2416-44E4-848D-32AEAAA4D876}">
            <xm:f>NOT(ISERROR(SEARCH("-----",F22)))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F22:G22</xm:sqref>
        </x14:conditionalFormatting>
        <x14:conditionalFormatting xmlns:xm="http://schemas.microsoft.com/office/excel/2006/main">
          <x14:cfRule type="containsText" priority="3" operator="containsText" id="{DB9B8B59-9211-479D-87A3-7523311E566D}">
            <xm:f>NOT(ISERROR(SEARCH("-----",F4)))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F4:G4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4"/>
  <sheetViews>
    <sheetView topLeftCell="A59" workbookViewId="0">
      <selection activeCell="A62" sqref="A62:XFD90"/>
    </sheetView>
  </sheetViews>
  <sheetFormatPr baseColWidth="10" defaultRowHeight="15"/>
  <cols>
    <col min="1" max="1" width="35.7109375" customWidth="1"/>
    <col min="3" max="3" width="47.42578125" style="14" bestFit="1" customWidth="1"/>
    <col min="4" max="4" width="13" hidden="1" customWidth="1"/>
    <col min="5" max="5" width="14" hidden="1" customWidth="1"/>
    <col min="6" max="6" width="12.7109375" hidden="1" customWidth="1"/>
    <col min="7" max="7" width="20.85546875" hidden="1" customWidth="1"/>
    <col min="8" max="8" width="35.7109375" hidden="1" customWidth="1"/>
    <col min="9" max="9" width="22.85546875" customWidth="1"/>
    <col min="10" max="10" width="44.28515625" style="9" customWidth="1"/>
    <col min="11" max="11" width="13" bestFit="1" customWidth="1"/>
    <col min="12" max="12" width="14" bestFit="1" customWidth="1"/>
    <col min="13" max="13" width="12.7109375" bestFit="1" customWidth="1"/>
  </cols>
  <sheetData>
    <row r="1" spans="1:12" ht="48" thickBot="1">
      <c r="A1" s="114" t="s">
        <v>41</v>
      </c>
      <c r="B1" s="91" t="s">
        <v>42</v>
      </c>
      <c r="C1" s="91" t="s">
        <v>227</v>
      </c>
      <c r="D1" s="91" t="s">
        <v>210</v>
      </c>
      <c r="E1" s="91" t="s">
        <v>211</v>
      </c>
      <c r="F1" s="91" t="s">
        <v>212</v>
      </c>
      <c r="G1" s="92" t="s">
        <v>278</v>
      </c>
      <c r="H1" s="92" t="s">
        <v>279</v>
      </c>
      <c r="I1" s="91" t="s">
        <v>293</v>
      </c>
      <c r="J1" s="93" t="s">
        <v>297</v>
      </c>
    </row>
    <row r="2" spans="1:12" ht="25.5">
      <c r="A2" s="79" t="s">
        <v>107</v>
      </c>
      <c r="B2" s="80" t="s">
        <v>108</v>
      </c>
      <c r="C2" s="108" t="s">
        <v>239</v>
      </c>
      <c r="D2" s="109">
        <v>18</v>
      </c>
      <c r="E2" s="109">
        <v>18</v>
      </c>
      <c r="F2" s="110">
        <f t="shared" ref="F2:F28" si="0">E2/D2</f>
        <v>1</v>
      </c>
      <c r="G2" s="111">
        <f t="shared" ref="G2:G28" si="1">E2/751</f>
        <v>2.3968042609853527E-2</v>
      </c>
      <c r="H2" s="111">
        <f t="shared" ref="H2:H28" si="2">F2-G2</f>
        <v>0.97603195739014648</v>
      </c>
      <c r="I2" s="112" t="s">
        <v>294</v>
      </c>
      <c r="J2" s="113"/>
      <c r="K2" s="14"/>
      <c r="L2" s="14"/>
    </row>
    <row r="3" spans="1:12" ht="25.5">
      <c r="A3" s="67" t="s">
        <v>107</v>
      </c>
      <c r="B3" s="54" t="s">
        <v>109</v>
      </c>
      <c r="C3" s="59" t="s">
        <v>239</v>
      </c>
      <c r="D3" s="94">
        <v>27</v>
      </c>
      <c r="E3" s="94">
        <v>31</v>
      </c>
      <c r="F3" s="95">
        <f t="shared" si="0"/>
        <v>1.1481481481481481</v>
      </c>
      <c r="G3" s="96">
        <f t="shared" si="1"/>
        <v>4.1278295605858856E-2</v>
      </c>
      <c r="H3" s="96">
        <f t="shared" si="2"/>
        <v>1.1068698525422893</v>
      </c>
      <c r="I3" s="97" t="s">
        <v>294</v>
      </c>
      <c r="J3" s="98"/>
    </row>
    <row r="4" spans="1:12" ht="25.5">
      <c r="A4" s="67" t="s">
        <v>107</v>
      </c>
      <c r="B4" s="54" t="s">
        <v>110</v>
      </c>
      <c r="C4" s="59" t="s">
        <v>239</v>
      </c>
      <c r="D4" s="94">
        <v>28</v>
      </c>
      <c r="E4" s="94">
        <v>34</v>
      </c>
      <c r="F4" s="95">
        <f t="shared" si="0"/>
        <v>1.2142857142857142</v>
      </c>
      <c r="G4" s="96">
        <f t="shared" si="1"/>
        <v>4.5272969374167776E-2</v>
      </c>
      <c r="H4" s="96">
        <f t="shared" si="2"/>
        <v>1.1690127449115464</v>
      </c>
      <c r="I4" s="97" t="s">
        <v>294</v>
      </c>
      <c r="J4" s="98"/>
    </row>
    <row r="5" spans="1:12" ht="25.5">
      <c r="A5" s="67" t="s">
        <v>107</v>
      </c>
      <c r="B5" s="54" t="s">
        <v>111</v>
      </c>
      <c r="C5" s="59" t="s">
        <v>239</v>
      </c>
      <c r="D5" s="99">
        <v>18</v>
      </c>
      <c r="E5" s="99">
        <v>20</v>
      </c>
      <c r="F5" s="95">
        <f t="shared" si="0"/>
        <v>1.1111111111111112</v>
      </c>
      <c r="G5" s="96">
        <f t="shared" si="1"/>
        <v>2.6631158455392809E-2</v>
      </c>
      <c r="H5" s="96">
        <f t="shared" si="2"/>
        <v>1.0844799526557183</v>
      </c>
      <c r="I5" s="97" t="s">
        <v>294</v>
      </c>
      <c r="J5" s="98"/>
      <c r="K5" s="14"/>
      <c r="L5" s="14"/>
    </row>
    <row r="6" spans="1:12" ht="25.5">
      <c r="A6" s="67" t="s">
        <v>107</v>
      </c>
      <c r="B6" s="54" t="s">
        <v>112</v>
      </c>
      <c r="C6" s="59" t="s">
        <v>239</v>
      </c>
      <c r="D6" s="94">
        <v>25</v>
      </c>
      <c r="E6" s="94">
        <v>42</v>
      </c>
      <c r="F6" s="95">
        <f t="shared" si="0"/>
        <v>1.68</v>
      </c>
      <c r="G6" s="96">
        <f t="shared" si="1"/>
        <v>5.5925432756324903E-2</v>
      </c>
      <c r="H6" s="96">
        <f t="shared" si="2"/>
        <v>1.6240745672436749</v>
      </c>
      <c r="I6" s="97" t="s">
        <v>294</v>
      </c>
      <c r="J6" s="98"/>
    </row>
    <row r="7" spans="1:12" ht="25.5">
      <c r="A7" s="67" t="s">
        <v>107</v>
      </c>
      <c r="B7" s="54" t="s">
        <v>113</v>
      </c>
      <c r="C7" s="59" t="s">
        <v>239</v>
      </c>
      <c r="D7" s="94">
        <v>3</v>
      </c>
      <c r="E7" s="94">
        <v>6</v>
      </c>
      <c r="F7" s="95">
        <f t="shared" si="0"/>
        <v>2</v>
      </c>
      <c r="G7" s="96">
        <f t="shared" si="1"/>
        <v>7.989347536617843E-3</v>
      </c>
      <c r="H7" s="96">
        <f t="shared" si="2"/>
        <v>1.992010652463382</v>
      </c>
      <c r="I7" s="97" t="s">
        <v>294</v>
      </c>
      <c r="J7" s="98"/>
    </row>
    <row r="8" spans="1:12" s="14" customFormat="1" ht="25.5">
      <c r="A8" s="67" t="s">
        <v>107</v>
      </c>
      <c r="B8" s="54" t="s">
        <v>223</v>
      </c>
      <c r="C8" s="59" t="s">
        <v>239</v>
      </c>
      <c r="D8" s="94">
        <v>5</v>
      </c>
      <c r="E8" s="94">
        <v>5</v>
      </c>
      <c r="F8" s="95">
        <f t="shared" si="0"/>
        <v>1</v>
      </c>
      <c r="G8" s="96">
        <f t="shared" si="1"/>
        <v>6.6577896138482022E-3</v>
      </c>
      <c r="H8" s="96">
        <f t="shared" si="2"/>
        <v>0.99334221038615178</v>
      </c>
      <c r="I8" s="97" t="s">
        <v>294</v>
      </c>
      <c r="J8" s="98"/>
      <c r="K8"/>
      <c r="L8"/>
    </row>
    <row r="9" spans="1:12" s="14" customFormat="1" ht="25.5">
      <c r="A9" s="67" t="s">
        <v>107</v>
      </c>
      <c r="B9" s="54" t="s">
        <v>224</v>
      </c>
      <c r="C9" s="59" t="s">
        <v>239</v>
      </c>
      <c r="D9" s="94">
        <v>27</v>
      </c>
      <c r="E9" s="94">
        <v>38</v>
      </c>
      <c r="F9" s="95">
        <f t="shared" si="0"/>
        <v>1.4074074074074074</v>
      </c>
      <c r="G9" s="96">
        <f t="shared" si="1"/>
        <v>5.0599201065246339E-2</v>
      </c>
      <c r="H9" s="96">
        <f t="shared" si="2"/>
        <v>1.3568082063421611</v>
      </c>
      <c r="I9" s="97" t="s">
        <v>294</v>
      </c>
      <c r="J9" s="98"/>
    </row>
    <row r="10" spans="1:12" ht="25.5">
      <c r="A10" s="67" t="s">
        <v>107</v>
      </c>
      <c r="B10" s="54" t="s">
        <v>115</v>
      </c>
      <c r="C10" s="59" t="s">
        <v>239</v>
      </c>
      <c r="D10" s="99">
        <v>29</v>
      </c>
      <c r="E10" s="99">
        <v>36</v>
      </c>
      <c r="F10" s="95">
        <f t="shared" si="0"/>
        <v>1.2413793103448276</v>
      </c>
      <c r="G10" s="96">
        <f t="shared" si="1"/>
        <v>4.7936085219707054E-2</v>
      </c>
      <c r="H10" s="96">
        <f t="shared" si="2"/>
        <v>1.1934432251251206</v>
      </c>
      <c r="I10" s="97" t="s">
        <v>294</v>
      </c>
      <c r="J10" s="98"/>
    </row>
    <row r="11" spans="1:12" ht="25.5">
      <c r="A11" s="67" t="s">
        <v>107</v>
      </c>
      <c r="B11" s="54" t="s">
        <v>114</v>
      </c>
      <c r="C11" s="59" t="s">
        <v>239</v>
      </c>
      <c r="D11" s="94">
        <v>56</v>
      </c>
      <c r="E11" s="94">
        <v>105</v>
      </c>
      <c r="F11" s="95">
        <f t="shared" si="0"/>
        <v>1.875</v>
      </c>
      <c r="G11" s="96">
        <f t="shared" si="1"/>
        <v>0.13981358189081225</v>
      </c>
      <c r="H11" s="96">
        <f t="shared" si="2"/>
        <v>1.7351864181091878</v>
      </c>
      <c r="I11" s="97" t="s">
        <v>294</v>
      </c>
      <c r="J11" s="98"/>
    </row>
    <row r="12" spans="1:12" ht="25.5">
      <c r="A12" s="67" t="s">
        <v>107</v>
      </c>
      <c r="B12" s="54" t="s">
        <v>116</v>
      </c>
      <c r="C12" s="59" t="s">
        <v>240</v>
      </c>
      <c r="D12" s="94">
        <v>76</v>
      </c>
      <c r="E12" s="94">
        <v>161</v>
      </c>
      <c r="F12" s="95">
        <f t="shared" si="0"/>
        <v>2.1184210526315788</v>
      </c>
      <c r="G12" s="96">
        <f t="shared" si="1"/>
        <v>0.21438082556591212</v>
      </c>
      <c r="H12" s="96">
        <f t="shared" si="2"/>
        <v>1.9040402270656667</v>
      </c>
      <c r="I12" s="97" t="s">
        <v>294</v>
      </c>
      <c r="J12" s="98"/>
    </row>
    <row r="13" spans="1:12" ht="25.5">
      <c r="A13" s="67" t="s">
        <v>107</v>
      </c>
      <c r="B13" s="54" t="s">
        <v>117</v>
      </c>
      <c r="C13" s="59" t="s">
        <v>240</v>
      </c>
      <c r="D13" s="94">
        <v>61</v>
      </c>
      <c r="E13" s="94">
        <v>95</v>
      </c>
      <c r="F13" s="95">
        <f t="shared" si="0"/>
        <v>1.5573770491803278</v>
      </c>
      <c r="G13" s="96">
        <f t="shared" si="1"/>
        <v>0.12649800266311584</v>
      </c>
      <c r="H13" s="96">
        <f t="shared" si="2"/>
        <v>1.4308790465172119</v>
      </c>
      <c r="I13" s="97" t="s">
        <v>294</v>
      </c>
      <c r="J13" s="98"/>
    </row>
    <row r="14" spans="1:12" ht="25.5">
      <c r="A14" s="67" t="s">
        <v>107</v>
      </c>
      <c r="B14" s="54" t="s">
        <v>118</v>
      </c>
      <c r="C14" s="54" t="s">
        <v>240</v>
      </c>
      <c r="D14" s="94">
        <v>48</v>
      </c>
      <c r="E14" s="94">
        <v>221</v>
      </c>
      <c r="F14" s="95">
        <f t="shared" si="0"/>
        <v>4.604166666666667</v>
      </c>
      <c r="G14" s="96">
        <f t="shared" si="1"/>
        <v>0.29427430093209056</v>
      </c>
      <c r="H14" s="96">
        <f t="shared" si="2"/>
        <v>4.3098923657345765</v>
      </c>
      <c r="I14" s="97" t="s">
        <v>294</v>
      </c>
      <c r="J14" s="98"/>
    </row>
    <row r="15" spans="1:12" ht="25.5">
      <c r="A15" s="67" t="s">
        <v>107</v>
      </c>
      <c r="B15" s="54" t="s">
        <v>119</v>
      </c>
      <c r="C15" s="54" t="s">
        <v>240</v>
      </c>
      <c r="D15" s="99">
        <v>28</v>
      </c>
      <c r="E15" s="99">
        <v>31</v>
      </c>
      <c r="F15" s="95">
        <f t="shared" si="0"/>
        <v>1.1071428571428572</v>
      </c>
      <c r="G15" s="96">
        <f t="shared" si="1"/>
        <v>4.1278295605858856E-2</v>
      </c>
      <c r="H15" s="96">
        <f t="shared" si="2"/>
        <v>1.0658645615369984</v>
      </c>
      <c r="I15" s="97" t="s">
        <v>294</v>
      </c>
      <c r="J15" s="98"/>
    </row>
    <row r="16" spans="1:12" ht="25.5">
      <c r="A16" s="67" t="s">
        <v>107</v>
      </c>
      <c r="B16" s="54" t="s">
        <v>120</v>
      </c>
      <c r="C16" s="54" t="s">
        <v>240</v>
      </c>
      <c r="D16" s="94">
        <v>16</v>
      </c>
      <c r="E16" s="94">
        <v>25</v>
      </c>
      <c r="F16" s="95">
        <f t="shared" si="0"/>
        <v>1.5625</v>
      </c>
      <c r="G16" s="96">
        <f t="shared" si="1"/>
        <v>3.3288948069241014E-2</v>
      </c>
      <c r="H16" s="96">
        <f t="shared" si="2"/>
        <v>1.5292110519307589</v>
      </c>
      <c r="I16" s="97" t="s">
        <v>294</v>
      </c>
      <c r="J16" s="98"/>
    </row>
    <row r="17" spans="1:12" ht="25.5">
      <c r="A17" s="67" t="s">
        <v>107</v>
      </c>
      <c r="B17" s="54" t="s">
        <v>121</v>
      </c>
      <c r="C17" s="54" t="s">
        <v>240</v>
      </c>
      <c r="D17" s="94">
        <v>11</v>
      </c>
      <c r="E17" s="94">
        <v>11</v>
      </c>
      <c r="F17" s="95">
        <f t="shared" si="0"/>
        <v>1</v>
      </c>
      <c r="G17" s="96">
        <f t="shared" si="1"/>
        <v>1.4647137150466045E-2</v>
      </c>
      <c r="H17" s="96">
        <f t="shared" si="2"/>
        <v>0.98535286284953394</v>
      </c>
      <c r="I17" s="97" t="s">
        <v>294</v>
      </c>
      <c r="J17" s="98"/>
    </row>
    <row r="18" spans="1:12" ht="25.5">
      <c r="A18" s="67" t="s">
        <v>107</v>
      </c>
      <c r="B18" s="54" t="s">
        <v>225</v>
      </c>
      <c r="C18" s="54" t="s">
        <v>240</v>
      </c>
      <c r="D18" s="94">
        <v>10</v>
      </c>
      <c r="E18" s="94">
        <v>12</v>
      </c>
      <c r="F18" s="95">
        <f t="shared" si="0"/>
        <v>1.2</v>
      </c>
      <c r="G18" s="96">
        <f t="shared" si="1"/>
        <v>1.5978695073235686E-2</v>
      </c>
      <c r="H18" s="96">
        <f t="shared" si="2"/>
        <v>1.1840213049267643</v>
      </c>
      <c r="I18" s="97" t="s">
        <v>294</v>
      </c>
      <c r="J18" s="98"/>
    </row>
    <row r="19" spans="1:12" ht="25.5">
      <c r="A19" s="67" t="s">
        <v>107</v>
      </c>
      <c r="B19" s="54" t="s">
        <v>226</v>
      </c>
      <c r="C19" s="54" t="s">
        <v>240</v>
      </c>
      <c r="D19" s="94">
        <v>4</v>
      </c>
      <c r="E19" s="94">
        <v>7</v>
      </c>
      <c r="F19" s="95">
        <f t="shared" si="0"/>
        <v>1.75</v>
      </c>
      <c r="G19" s="96">
        <f t="shared" si="1"/>
        <v>9.3209054593874838E-3</v>
      </c>
      <c r="H19" s="96">
        <f t="shared" si="2"/>
        <v>1.7406790945406125</v>
      </c>
      <c r="I19" s="97" t="s">
        <v>294</v>
      </c>
      <c r="J19" s="98"/>
    </row>
    <row r="20" spans="1:12" ht="25.5">
      <c r="A20" s="67" t="s">
        <v>107</v>
      </c>
      <c r="B20" s="54" t="s">
        <v>123</v>
      </c>
      <c r="C20" s="54" t="s">
        <v>240</v>
      </c>
      <c r="D20" s="99">
        <v>58</v>
      </c>
      <c r="E20" s="99">
        <v>115</v>
      </c>
      <c r="F20" s="95">
        <f t="shared" si="0"/>
        <v>1.9827586206896552</v>
      </c>
      <c r="G20" s="96">
        <f t="shared" si="1"/>
        <v>0.15312916111850866</v>
      </c>
      <c r="H20" s="96">
        <f t="shared" si="2"/>
        <v>1.8296294595711466</v>
      </c>
      <c r="I20" s="97" t="s">
        <v>294</v>
      </c>
      <c r="J20" s="98"/>
    </row>
    <row r="21" spans="1:12" ht="25.5">
      <c r="A21" s="67" t="s">
        <v>107</v>
      </c>
      <c r="B21" s="54" t="s">
        <v>122</v>
      </c>
      <c r="C21" s="54" t="s">
        <v>240</v>
      </c>
      <c r="D21" s="94">
        <v>102</v>
      </c>
      <c r="E21" s="94">
        <v>286</v>
      </c>
      <c r="F21" s="95">
        <f t="shared" si="0"/>
        <v>2.8039215686274508</v>
      </c>
      <c r="G21" s="96">
        <f t="shared" si="1"/>
        <v>0.38082556591211719</v>
      </c>
      <c r="H21" s="96">
        <f t="shared" si="2"/>
        <v>2.4230960027153334</v>
      </c>
      <c r="I21" s="97" t="s">
        <v>294</v>
      </c>
      <c r="J21" s="98"/>
    </row>
    <row r="22" spans="1:12">
      <c r="A22" s="67" t="s">
        <v>65</v>
      </c>
      <c r="B22" s="54" t="s">
        <v>66</v>
      </c>
      <c r="C22" s="54" t="s">
        <v>238</v>
      </c>
      <c r="D22" s="94">
        <v>83</v>
      </c>
      <c r="E22" s="94">
        <v>258</v>
      </c>
      <c r="F22" s="95">
        <f t="shared" si="0"/>
        <v>3.1084337349397591</v>
      </c>
      <c r="G22" s="96">
        <f t="shared" si="1"/>
        <v>0.34354194407456723</v>
      </c>
      <c r="H22" s="96">
        <f t="shared" si="2"/>
        <v>2.764891790865192</v>
      </c>
      <c r="I22" s="97" t="s">
        <v>294</v>
      </c>
      <c r="J22" s="98"/>
    </row>
    <row r="23" spans="1:12">
      <c r="A23" s="67" t="s">
        <v>65</v>
      </c>
      <c r="B23" s="54" t="s">
        <v>67</v>
      </c>
      <c r="C23" s="54" t="s">
        <v>238</v>
      </c>
      <c r="D23" s="94">
        <v>185</v>
      </c>
      <c r="E23" s="94">
        <v>710</v>
      </c>
      <c r="F23" s="95">
        <f t="shared" si="0"/>
        <v>3.8378378378378377</v>
      </c>
      <c r="G23" s="96">
        <f t="shared" si="1"/>
        <v>0.94540612516644473</v>
      </c>
      <c r="H23" s="96">
        <f t="shared" si="2"/>
        <v>2.8924317126713932</v>
      </c>
      <c r="I23" s="97" t="s">
        <v>294</v>
      </c>
      <c r="J23" s="98"/>
    </row>
    <row r="24" spans="1:12" s="14" customFormat="1">
      <c r="A24" s="67" t="s">
        <v>65</v>
      </c>
      <c r="B24" s="54" t="s">
        <v>68</v>
      </c>
      <c r="C24" s="54" t="s">
        <v>238</v>
      </c>
      <c r="D24" s="94">
        <v>11</v>
      </c>
      <c r="E24" s="94">
        <v>13</v>
      </c>
      <c r="F24" s="95">
        <f t="shared" si="0"/>
        <v>1.1818181818181819</v>
      </c>
      <c r="G24" s="96">
        <f t="shared" si="1"/>
        <v>1.7310252996005325E-2</v>
      </c>
      <c r="H24" s="96">
        <f t="shared" si="2"/>
        <v>1.1645079288221765</v>
      </c>
      <c r="I24" s="97" t="s">
        <v>294</v>
      </c>
      <c r="J24" s="98"/>
      <c r="K24"/>
      <c r="L24"/>
    </row>
    <row r="25" spans="1:12">
      <c r="A25" s="67" t="s">
        <v>65</v>
      </c>
      <c r="B25" s="54" t="s">
        <v>69</v>
      </c>
      <c r="C25" s="54" t="s">
        <v>238</v>
      </c>
      <c r="D25" s="99">
        <v>32</v>
      </c>
      <c r="E25" s="99">
        <v>66</v>
      </c>
      <c r="F25" s="95">
        <f t="shared" si="0"/>
        <v>2.0625</v>
      </c>
      <c r="G25" s="96">
        <f t="shared" si="1"/>
        <v>8.7882822902796268E-2</v>
      </c>
      <c r="H25" s="96">
        <f t="shared" si="2"/>
        <v>1.9746171770972036</v>
      </c>
      <c r="I25" s="97" t="s">
        <v>294</v>
      </c>
      <c r="J25" s="98"/>
    </row>
    <row r="26" spans="1:12" s="13" customFormat="1">
      <c r="A26" s="67" t="s">
        <v>65</v>
      </c>
      <c r="B26" s="54" t="s">
        <v>70</v>
      </c>
      <c r="C26" s="54" t="s">
        <v>238</v>
      </c>
      <c r="D26" s="94">
        <v>140</v>
      </c>
      <c r="E26" s="94">
        <v>513</v>
      </c>
      <c r="F26" s="95">
        <f t="shared" si="0"/>
        <v>3.6642857142857141</v>
      </c>
      <c r="G26" s="96">
        <f t="shared" si="1"/>
        <v>0.68308921438082559</v>
      </c>
      <c r="H26" s="96">
        <f t="shared" si="2"/>
        <v>2.9811964999048888</v>
      </c>
      <c r="I26" s="97" t="s">
        <v>294</v>
      </c>
      <c r="J26" s="98"/>
    </row>
    <row r="27" spans="1:12">
      <c r="A27" s="67" t="s">
        <v>65</v>
      </c>
      <c r="B27" s="54" t="s">
        <v>71</v>
      </c>
      <c r="C27" s="54" t="s">
        <v>238</v>
      </c>
      <c r="D27" s="94">
        <v>21</v>
      </c>
      <c r="E27" s="94">
        <v>28</v>
      </c>
      <c r="F27" s="95">
        <f t="shared" si="0"/>
        <v>1.3333333333333333</v>
      </c>
      <c r="G27" s="96">
        <f t="shared" si="1"/>
        <v>3.7283621837549935E-2</v>
      </c>
      <c r="H27" s="96">
        <f t="shared" si="2"/>
        <v>1.2960497114957834</v>
      </c>
      <c r="I27" s="97" t="s">
        <v>294</v>
      </c>
      <c r="J27" s="98"/>
    </row>
    <row r="28" spans="1:12">
      <c r="A28" s="67" t="s">
        <v>65</v>
      </c>
      <c r="B28" s="54" t="s">
        <v>216</v>
      </c>
      <c r="C28" s="54" t="s">
        <v>238</v>
      </c>
      <c r="D28" s="94">
        <v>30</v>
      </c>
      <c r="E28" s="94">
        <v>62</v>
      </c>
      <c r="F28" s="95">
        <f t="shared" si="0"/>
        <v>2.0666666666666669</v>
      </c>
      <c r="G28" s="96">
        <f t="shared" si="1"/>
        <v>8.2556591211717711E-2</v>
      </c>
      <c r="H28" s="96">
        <f t="shared" si="2"/>
        <v>1.9841100754549492</v>
      </c>
      <c r="I28" s="97" t="s">
        <v>294</v>
      </c>
      <c r="J28" s="98"/>
    </row>
    <row r="29" spans="1:12">
      <c r="A29" s="67" t="s">
        <v>65</v>
      </c>
      <c r="B29" s="54" t="s">
        <v>217</v>
      </c>
      <c r="C29" s="54" t="s">
        <v>238</v>
      </c>
      <c r="D29" s="94" t="s">
        <v>215</v>
      </c>
      <c r="E29" s="94" t="s">
        <v>215</v>
      </c>
      <c r="F29" s="100" t="s">
        <v>215</v>
      </c>
      <c r="G29" s="101" t="s">
        <v>215</v>
      </c>
      <c r="H29" s="101" t="s">
        <v>215</v>
      </c>
      <c r="I29" s="97" t="s">
        <v>294</v>
      </c>
      <c r="J29" s="98"/>
    </row>
    <row r="30" spans="1:12">
      <c r="A30" s="67" t="s">
        <v>65</v>
      </c>
      <c r="B30" s="54" t="s">
        <v>73</v>
      </c>
      <c r="C30" s="54" t="s">
        <v>238</v>
      </c>
      <c r="D30" s="99">
        <v>120</v>
      </c>
      <c r="E30" s="99">
        <v>351</v>
      </c>
      <c r="F30" s="95">
        <f t="shared" ref="F30:F45" si="3">E30/D30</f>
        <v>2.9249999999999998</v>
      </c>
      <c r="G30" s="96">
        <f t="shared" ref="G30:G45" si="4">E30/751</f>
        <v>0.46737683089214382</v>
      </c>
      <c r="H30" s="96">
        <f t="shared" ref="H30:H45" si="5">F30-G30</f>
        <v>2.4576231691078561</v>
      </c>
      <c r="I30" s="97" t="s">
        <v>294</v>
      </c>
      <c r="J30" s="98"/>
    </row>
    <row r="31" spans="1:12">
      <c r="A31" s="67" t="s">
        <v>65</v>
      </c>
      <c r="B31" s="54" t="s">
        <v>72</v>
      </c>
      <c r="C31" s="54" t="s">
        <v>238</v>
      </c>
      <c r="D31" s="94">
        <v>152</v>
      </c>
      <c r="E31" s="94">
        <v>850</v>
      </c>
      <c r="F31" s="95">
        <f t="shared" si="3"/>
        <v>5.5921052631578947</v>
      </c>
      <c r="G31" s="96">
        <f t="shared" si="4"/>
        <v>1.1318242343541944</v>
      </c>
      <c r="H31" s="96">
        <f t="shared" si="5"/>
        <v>4.4602810288037</v>
      </c>
      <c r="I31" s="97" t="s">
        <v>294</v>
      </c>
      <c r="J31" s="98"/>
    </row>
    <row r="32" spans="1:12">
      <c r="A32" s="67" t="s">
        <v>79</v>
      </c>
      <c r="B32" s="54" t="s">
        <v>80</v>
      </c>
      <c r="C32" s="54" t="s">
        <v>232</v>
      </c>
      <c r="D32" s="94">
        <v>433</v>
      </c>
      <c r="E32" s="94">
        <v>1159</v>
      </c>
      <c r="F32" s="95">
        <f t="shared" si="3"/>
        <v>2.676674364896074</v>
      </c>
      <c r="G32" s="96">
        <f t="shared" si="4"/>
        <v>1.5432756324900132</v>
      </c>
      <c r="H32" s="96">
        <f t="shared" si="5"/>
        <v>1.1333987324060608</v>
      </c>
      <c r="I32" s="97" t="s">
        <v>294</v>
      </c>
      <c r="J32" s="98"/>
    </row>
    <row r="33" spans="1:14">
      <c r="A33" s="67" t="s">
        <v>79</v>
      </c>
      <c r="B33" s="54" t="s">
        <v>81</v>
      </c>
      <c r="C33" s="54" t="s">
        <v>233</v>
      </c>
      <c r="D33" s="94">
        <v>131</v>
      </c>
      <c r="E33" s="94">
        <v>189</v>
      </c>
      <c r="F33" s="95">
        <f t="shared" si="3"/>
        <v>1.4427480916030535</v>
      </c>
      <c r="G33" s="96">
        <f t="shared" si="4"/>
        <v>0.25166444740346205</v>
      </c>
      <c r="H33" s="96">
        <f t="shared" si="5"/>
        <v>1.1910836441995913</v>
      </c>
      <c r="I33" s="97" t="s">
        <v>294</v>
      </c>
      <c r="J33" s="98"/>
    </row>
    <row r="34" spans="1:14">
      <c r="A34" s="67" t="s">
        <v>79</v>
      </c>
      <c r="B34" s="54" t="s">
        <v>82</v>
      </c>
      <c r="C34" s="54" t="s">
        <v>234</v>
      </c>
      <c r="D34" s="94">
        <v>305</v>
      </c>
      <c r="E34" s="94">
        <v>861</v>
      </c>
      <c r="F34" s="95">
        <f t="shared" si="3"/>
        <v>2.8229508196721311</v>
      </c>
      <c r="G34" s="96">
        <f t="shared" si="4"/>
        <v>1.1464713715046604</v>
      </c>
      <c r="H34" s="96">
        <f t="shared" si="5"/>
        <v>1.6764794481674707</v>
      </c>
      <c r="I34" s="97" t="s">
        <v>294</v>
      </c>
      <c r="J34" s="98"/>
    </row>
    <row r="35" spans="1:14" s="128" customFormat="1">
      <c r="A35" s="67" t="s">
        <v>79</v>
      </c>
      <c r="B35" s="54" t="s">
        <v>319</v>
      </c>
      <c r="C35" s="54" t="s">
        <v>320</v>
      </c>
      <c r="D35" s="94">
        <v>305</v>
      </c>
      <c r="E35" s="94">
        <v>861</v>
      </c>
      <c r="F35" s="124">
        <f t="shared" si="3"/>
        <v>2.8229508196721311</v>
      </c>
      <c r="G35" s="125">
        <f t="shared" si="4"/>
        <v>1.1464713715046604</v>
      </c>
      <c r="H35" s="125">
        <f t="shared" si="5"/>
        <v>1.6764794481674707</v>
      </c>
      <c r="I35" s="126" t="s">
        <v>294</v>
      </c>
      <c r="J35" s="127"/>
    </row>
    <row r="36" spans="1:14" s="128" customFormat="1" ht="25.5">
      <c r="A36" s="67" t="s">
        <v>79</v>
      </c>
      <c r="B36" s="54" t="s">
        <v>323</v>
      </c>
      <c r="C36" s="54" t="s">
        <v>322</v>
      </c>
      <c r="D36" s="94">
        <v>305</v>
      </c>
      <c r="E36" s="94">
        <v>861</v>
      </c>
      <c r="F36" s="124">
        <f t="shared" ref="F36:F37" si="6">E36/D36</f>
        <v>2.8229508196721311</v>
      </c>
      <c r="G36" s="125">
        <f t="shared" ref="G36:G37" si="7">E36/751</f>
        <v>1.1464713715046604</v>
      </c>
      <c r="H36" s="125">
        <f t="shared" ref="H36:H37" si="8">F36-G36</f>
        <v>1.6764794481674707</v>
      </c>
      <c r="I36" s="126" t="s">
        <v>294</v>
      </c>
      <c r="J36" s="127"/>
    </row>
    <row r="37" spans="1:14" s="128" customFormat="1">
      <c r="A37" s="67" t="s">
        <v>79</v>
      </c>
      <c r="B37" s="54" t="s">
        <v>83</v>
      </c>
      <c r="C37" s="54" t="s">
        <v>235</v>
      </c>
      <c r="D37" s="94">
        <v>633</v>
      </c>
      <c r="E37" s="94">
        <v>2242</v>
      </c>
      <c r="F37" s="124">
        <f t="shared" si="6"/>
        <v>3.5418641390205372</v>
      </c>
      <c r="G37" s="125">
        <f t="shared" si="7"/>
        <v>2.9853528628495338</v>
      </c>
      <c r="H37" s="125">
        <f t="shared" si="8"/>
        <v>0.55651127617100338</v>
      </c>
      <c r="I37" s="126" t="s">
        <v>294</v>
      </c>
      <c r="J37" s="127"/>
    </row>
    <row r="38" spans="1:14" s="128" customFormat="1">
      <c r="A38" s="67" t="s">
        <v>79</v>
      </c>
      <c r="B38" s="54" t="s">
        <v>326</v>
      </c>
      <c r="C38" s="54" t="s">
        <v>325</v>
      </c>
      <c r="D38" s="94">
        <v>633</v>
      </c>
      <c r="E38" s="94">
        <v>2242</v>
      </c>
      <c r="F38" s="124">
        <f t="shared" si="3"/>
        <v>3.5418641390205372</v>
      </c>
      <c r="G38" s="125">
        <f t="shared" si="4"/>
        <v>2.9853528628495338</v>
      </c>
      <c r="H38" s="125">
        <f t="shared" si="5"/>
        <v>0.55651127617100338</v>
      </c>
      <c r="I38" s="126" t="s">
        <v>294</v>
      </c>
      <c r="J38" s="127"/>
    </row>
    <row r="39" spans="1:14" s="128" customFormat="1">
      <c r="A39" s="67" t="s">
        <v>74</v>
      </c>
      <c r="B39" s="54" t="s">
        <v>75</v>
      </c>
      <c r="C39" s="54" t="s">
        <v>232</v>
      </c>
      <c r="D39" s="94">
        <v>357</v>
      </c>
      <c r="E39" s="94">
        <v>835</v>
      </c>
      <c r="F39" s="124">
        <f t="shared" si="3"/>
        <v>2.338935574229692</v>
      </c>
      <c r="G39" s="125">
        <f t="shared" si="4"/>
        <v>1.1118508655126498</v>
      </c>
      <c r="H39" s="125">
        <f t="shared" si="5"/>
        <v>1.2270847087170422</v>
      </c>
      <c r="I39" s="126" t="s">
        <v>294</v>
      </c>
      <c r="J39" s="127"/>
    </row>
    <row r="40" spans="1:14" s="128" customFormat="1">
      <c r="A40" s="67" t="s">
        <v>74</v>
      </c>
      <c r="B40" s="54" t="s">
        <v>76</v>
      </c>
      <c r="C40" s="54" t="s">
        <v>233</v>
      </c>
      <c r="D40" s="94">
        <v>79</v>
      </c>
      <c r="E40" s="94">
        <v>101</v>
      </c>
      <c r="F40" s="124">
        <f t="shared" si="3"/>
        <v>1.2784810126582278</v>
      </c>
      <c r="G40" s="125">
        <f t="shared" si="4"/>
        <v>0.13448735019973368</v>
      </c>
      <c r="H40" s="125">
        <f t="shared" si="5"/>
        <v>1.1439936624584941</v>
      </c>
      <c r="I40" s="126" t="s">
        <v>294</v>
      </c>
      <c r="J40" s="127"/>
    </row>
    <row r="41" spans="1:14" s="128" customFormat="1">
      <c r="A41" s="67" t="s">
        <v>74</v>
      </c>
      <c r="B41" s="54" t="s">
        <v>77</v>
      </c>
      <c r="C41" s="54" t="s">
        <v>234</v>
      </c>
      <c r="D41" s="94">
        <v>26</v>
      </c>
      <c r="E41" s="94">
        <v>26</v>
      </c>
      <c r="F41" s="124">
        <f t="shared" ref="F41:F42" si="9">E41/D41</f>
        <v>1</v>
      </c>
      <c r="G41" s="125">
        <f t="shared" ref="G41:G42" si="10">E41/751</f>
        <v>3.462050599201065E-2</v>
      </c>
      <c r="H41" s="125">
        <f t="shared" ref="H41:H42" si="11">F41-G41</f>
        <v>0.96537949400798939</v>
      </c>
      <c r="I41" s="126" t="s">
        <v>294</v>
      </c>
      <c r="J41" s="127"/>
    </row>
    <row r="42" spans="1:14" s="128" customFormat="1">
      <c r="A42" s="67" t="s">
        <v>74</v>
      </c>
      <c r="B42" s="54" t="s">
        <v>321</v>
      </c>
      <c r="C42" s="54" t="s">
        <v>320</v>
      </c>
      <c r="D42" s="94">
        <v>26</v>
      </c>
      <c r="E42" s="94">
        <v>26</v>
      </c>
      <c r="F42" s="124">
        <f t="shared" si="9"/>
        <v>1</v>
      </c>
      <c r="G42" s="125">
        <f t="shared" si="10"/>
        <v>3.462050599201065E-2</v>
      </c>
      <c r="H42" s="125">
        <f t="shared" si="11"/>
        <v>0.96537949400798939</v>
      </c>
      <c r="I42" s="126" t="s">
        <v>294</v>
      </c>
      <c r="J42" s="127"/>
    </row>
    <row r="43" spans="1:14" s="128" customFormat="1" ht="25.5">
      <c r="A43" s="67" t="s">
        <v>74</v>
      </c>
      <c r="B43" s="54" t="s">
        <v>324</v>
      </c>
      <c r="C43" s="54" t="s">
        <v>322</v>
      </c>
      <c r="D43" s="94">
        <v>26</v>
      </c>
      <c r="E43" s="94">
        <v>26</v>
      </c>
      <c r="F43" s="124">
        <f t="shared" si="3"/>
        <v>1</v>
      </c>
      <c r="G43" s="125">
        <f t="shared" si="4"/>
        <v>3.462050599201065E-2</v>
      </c>
      <c r="H43" s="125">
        <f t="shared" si="5"/>
        <v>0.96537949400798939</v>
      </c>
      <c r="I43" s="126" t="s">
        <v>294</v>
      </c>
      <c r="J43" s="127"/>
    </row>
    <row r="44" spans="1:14" s="128" customFormat="1" ht="15" customHeight="1">
      <c r="A44" s="67" t="s">
        <v>74</v>
      </c>
      <c r="B44" s="54" t="s">
        <v>78</v>
      </c>
      <c r="C44" s="54" t="s">
        <v>235</v>
      </c>
      <c r="D44" s="94">
        <v>21</v>
      </c>
      <c r="E44" s="94">
        <v>22</v>
      </c>
      <c r="F44" s="124">
        <f t="shared" ref="F44" si="12">E44/D44</f>
        <v>1.0476190476190477</v>
      </c>
      <c r="G44" s="125">
        <f t="shared" ref="G44" si="13">E44/751</f>
        <v>2.929427430093209E-2</v>
      </c>
      <c r="H44" s="125">
        <f t="shared" ref="H44" si="14">F44-G44</f>
        <v>1.0183247733181156</v>
      </c>
      <c r="I44" s="126" t="s">
        <v>294</v>
      </c>
      <c r="J44" s="127"/>
    </row>
    <row r="45" spans="1:14" s="128" customFormat="1" ht="15" customHeight="1">
      <c r="A45" s="67" t="s">
        <v>74</v>
      </c>
      <c r="B45" s="54" t="s">
        <v>327</v>
      </c>
      <c r="C45" s="54" t="s">
        <v>325</v>
      </c>
      <c r="D45" s="94">
        <v>21</v>
      </c>
      <c r="E45" s="94">
        <v>22</v>
      </c>
      <c r="F45" s="124">
        <f t="shared" si="3"/>
        <v>1.0476190476190477</v>
      </c>
      <c r="G45" s="125">
        <f t="shared" si="4"/>
        <v>2.929427430093209E-2</v>
      </c>
      <c r="H45" s="125">
        <f t="shared" si="5"/>
        <v>1.0183247733181156</v>
      </c>
      <c r="I45" s="126" t="s">
        <v>294</v>
      </c>
      <c r="J45" s="127"/>
    </row>
    <row r="46" spans="1:14" s="119" customFormat="1" ht="25.5">
      <c r="A46" s="206" t="s">
        <v>282</v>
      </c>
      <c r="B46" s="207" t="s">
        <v>44</v>
      </c>
      <c r="C46" s="207" t="s">
        <v>230</v>
      </c>
      <c r="D46" s="222">
        <v>751</v>
      </c>
      <c r="E46" s="222">
        <v>11072</v>
      </c>
      <c r="F46" s="223">
        <f t="shared" ref="F46:F82" si="15">E46/D46</f>
        <v>14.743009320905459</v>
      </c>
      <c r="G46" s="224">
        <f t="shared" ref="G46:G82" si="16">E46/751</f>
        <v>14.743009320905459</v>
      </c>
      <c r="H46" s="224">
        <f t="shared" ref="H46:H82" si="17">F46-G46</f>
        <v>0</v>
      </c>
      <c r="I46" s="225" t="s">
        <v>294</v>
      </c>
      <c r="J46" s="226"/>
      <c r="K46" s="227">
        <v>2016</v>
      </c>
      <c r="L46" s="128"/>
      <c r="M46" s="128"/>
      <c r="N46" s="128"/>
    </row>
    <row r="47" spans="1:14" s="119" customFormat="1" ht="25.5">
      <c r="A47" s="206" t="s">
        <v>288</v>
      </c>
      <c r="B47" s="207" t="s">
        <v>317</v>
      </c>
      <c r="C47" s="207" t="s">
        <v>230</v>
      </c>
      <c r="D47" s="222">
        <v>362</v>
      </c>
      <c r="E47" s="222">
        <v>1489</v>
      </c>
      <c r="F47" s="223">
        <f>E47/D47</f>
        <v>4.1132596685082872</v>
      </c>
      <c r="G47" s="224">
        <f>E47/751</f>
        <v>1.9826897470039946</v>
      </c>
      <c r="H47" s="224">
        <f>F47-G47</f>
        <v>2.1305699215042928</v>
      </c>
      <c r="I47" s="225" t="s">
        <v>294</v>
      </c>
      <c r="J47" s="226"/>
      <c r="K47" s="227">
        <v>2016</v>
      </c>
      <c r="L47" s="128"/>
      <c r="M47" s="128"/>
      <c r="N47" s="128"/>
    </row>
    <row r="48" spans="1:14" s="119" customFormat="1" ht="25.5">
      <c r="A48" s="206" t="s">
        <v>289</v>
      </c>
      <c r="B48" s="207" t="s">
        <v>318</v>
      </c>
      <c r="C48" s="207" t="s">
        <v>230</v>
      </c>
      <c r="D48" s="222">
        <v>751</v>
      </c>
      <c r="E48" s="222">
        <v>11072</v>
      </c>
      <c r="F48" s="223">
        <f t="shared" ref="F48" si="18">E48/D48</f>
        <v>14.743009320905459</v>
      </c>
      <c r="G48" s="224">
        <f t="shared" ref="G48" si="19">E48/751</f>
        <v>14.743009320905459</v>
      </c>
      <c r="H48" s="224">
        <f t="shared" ref="H48" si="20">F48-G48</f>
        <v>0</v>
      </c>
      <c r="I48" s="225" t="s">
        <v>294</v>
      </c>
      <c r="J48" s="226"/>
      <c r="K48" s="227">
        <v>2016</v>
      </c>
      <c r="L48" s="128"/>
      <c r="M48" s="128"/>
      <c r="N48" s="128"/>
    </row>
    <row r="49" spans="1:12">
      <c r="A49" s="67" t="s">
        <v>50</v>
      </c>
      <c r="B49" s="54" t="s">
        <v>51</v>
      </c>
      <c r="C49" s="54" t="s">
        <v>230</v>
      </c>
      <c r="D49" s="99">
        <v>502</v>
      </c>
      <c r="E49" s="99">
        <v>1656</v>
      </c>
      <c r="F49" s="95">
        <f t="shared" si="15"/>
        <v>3.2988047808764942</v>
      </c>
      <c r="G49" s="96">
        <f t="shared" si="16"/>
        <v>2.2050599201065246</v>
      </c>
      <c r="H49" s="96">
        <f t="shared" si="17"/>
        <v>1.0937448607699696</v>
      </c>
      <c r="I49" s="97" t="s">
        <v>294</v>
      </c>
      <c r="J49" s="98"/>
    </row>
    <row r="50" spans="1:12">
      <c r="A50" s="67" t="s">
        <v>50</v>
      </c>
      <c r="B50" s="54" t="s">
        <v>52</v>
      </c>
      <c r="C50" s="54" t="s">
        <v>230</v>
      </c>
      <c r="D50" s="94">
        <v>507</v>
      </c>
      <c r="E50" s="94">
        <v>1726</v>
      </c>
      <c r="F50" s="95">
        <f t="shared" ref="F50:F65" si="21">E50/D50</f>
        <v>3.4043392504930967</v>
      </c>
      <c r="G50" s="96">
        <f t="shared" ref="G50:G65" si="22">E50/751</f>
        <v>2.2982689747003993</v>
      </c>
      <c r="H50" s="96">
        <f t="shared" ref="H50:H65" si="23">F50-G50</f>
        <v>1.1060702757926975</v>
      </c>
      <c r="I50" s="97" t="s">
        <v>294</v>
      </c>
      <c r="J50" s="98"/>
    </row>
    <row r="51" spans="1:12">
      <c r="A51" s="67" t="s">
        <v>50</v>
      </c>
      <c r="B51" s="54" t="s">
        <v>53</v>
      </c>
      <c r="C51" s="54" t="s">
        <v>230</v>
      </c>
      <c r="D51" s="94">
        <v>136</v>
      </c>
      <c r="E51" s="94">
        <v>257</v>
      </c>
      <c r="F51" s="95">
        <f t="shared" si="21"/>
        <v>1.8897058823529411</v>
      </c>
      <c r="G51" s="96">
        <f t="shared" si="22"/>
        <v>0.34221038615179761</v>
      </c>
      <c r="H51" s="96">
        <f t="shared" si="23"/>
        <v>1.5474954962011436</v>
      </c>
      <c r="I51" s="97" t="s">
        <v>294</v>
      </c>
      <c r="J51" s="98"/>
    </row>
    <row r="52" spans="1:12">
      <c r="A52" s="67" t="s">
        <v>46</v>
      </c>
      <c r="B52" s="54" t="s">
        <v>47</v>
      </c>
      <c r="C52" s="54" t="s">
        <v>230</v>
      </c>
      <c r="D52" s="94">
        <v>419</v>
      </c>
      <c r="E52" s="94">
        <v>1930</v>
      </c>
      <c r="F52" s="95">
        <f t="shared" si="21"/>
        <v>4.6062052505966591</v>
      </c>
      <c r="G52" s="96">
        <f t="shared" si="22"/>
        <v>2.5699067909454061</v>
      </c>
      <c r="H52" s="96">
        <f t="shared" si="23"/>
        <v>2.036298459651253</v>
      </c>
      <c r="I52" s="97" t="s">
        <v>294</v>
      </c>
      <c r="J52" s="98"/>
    </row>
    <row r="53" spans="1:12">
      <c r="A53" s="67" t="s">
        <v>46</v>
      </c>
      <c r="B53" s="54" t="s">
        <v>48</v>
      </c>
      <c r="C53" s="54" t="s">
        <v>230</v>
      </c>
      <c r="D53" s="94">
        <v>292</v>
      </c>
      <c r="E53" s="94">
        <v>950</v>
      </c>
      <c r="F53" s="95">
        <f t="shared" si="21"/>
        <v>3.2534246575342465</v>
      </c>
      <c r="G53" s="96">
        <f t="shared" si="22"/>
        <v>1.2649800266311584</v>
      </c>
      <c r="H53" s="96">
        <f t="shared" si="23"/>
        <v>1.9884446309030881</v>
      </c>
      <c r="I53" s="97" t="s">
        <v>294</v>
      </c>
      <c r="J53" s="98"/>
    </row>
    <row r="54" spans="1:12">
      <c r="A54" s="67" t="s">
        <v>46</v>
      </c>
      <c r="B54" s="54" t="s">
        <v>49</v>
      </c>
      <c r="C54" s="54" t="s">
        <v>230</v>
      </c>
      <c r="D54" s="94">
        <v>230</v>
      </c>
      <c r="E54" s="94">
        <v>832</v>
      </c>
      <c r="F54" s="95">
        <f t="shared" si="21"/>
        <v>3.6173913043478261</v>
      </c>
      <c r="G54" s="96">
        <f t="shared" si="22"/>
        <v>1.1078561917443408</v>
      </c>
      <c r="H54" s="96">
        <f t="shared" si="23"/>
        <v>2.5095351126034853</v>
      </c>
      <c r="I54" s="97" t="s">
        <v>294</v>
      </c>
      <c r="J54" s="98"/>
    </row>
    <row r="55" spans="1:12">
      <c r="A55" s="67" t="s">
        <v>54</v>
      </c>
      <c r="B55" s="54" t="s">
        <v>55</v>
      </c>
      <c r="C55" s="54" t="s">
        <v>231</v>
      </c>
      <c r="D55" s="94">
        <v>208</v>
      </c>
      <c r="E55" s="94">
        <v>961</v>
      </c>
      <c r="F55" s="95">
        <f t="shared" si="21"/>
        <v>4.6201923076923075</v>
      </c>
      <c r="G55" s="96">
        <f t="shared" si="22"/>
        <v>1.2796271637816246</v>
      </c>
      <c r="H55" s="96">
        <f t="shared" si="23"/>
        <v>3.3405651439106832</v>
      </c>
      <c r="I55" s="97" t="s">
        <v>294</v>
      </c>
      <c r="J55" s="98" t="s">
        <v>299</v>
      </c>
    </row>
    <row r="56" spans="1:12">
      <c r="A56" s="67" t="s">
        <v>54</v>
      </c>
      <c r="B56" s="54" t="s">
        <v>56</v>
      </c>
      <c r="C56" s="54" t="s">
        <v>231</v>
      </c>
      <c r="D56" s="94">
        <v>10</v>
      </c>
      <c r="E56" s="94">
        <v>13</v>
      </c>
      <c r="F56" s="95">
        <f t="shared" si="21"/>
        <v>1.3</v>
      </c>
      <c r="G56" s="96">
        <f t="shared" si="22"/>
        <v>1.7310252996005325E-2</v>
      </c>
      <c r="H56" s="96">
        <f t="shared" si="23"/>
        <v>1.2826897470039946</v>
      </c>
      <c r="I56" s="97" t="s">
        <v>294</v>
      </c>
      <c r="J56" s="98" t="s">
        <v>299</v>
      </c>
    </row>
    <row r="57" spans="1:12">
      <c r="A57" s="67" t="s">
        <v>57</v>
      </c>
      <c r="B57" s="54" t="s">
        <v>58</v>
      </c>
      <c r="C57" s="54" t="s">
        <v>231</v>
      </c>
      <c r="D57" s="99">
        <v>25</v>
      </c>
      <c r="E57" s="99">
        <v>43</v>
      </c>
      <c r="F57" s="95">
        <f t="shared" si="21"/>
        <v>1.72</v>
      </c>
      <c r="G57" s="96">
        <f t="shared" si="22"/>
        <v>5.7256990679094538E-2</v>
      </c>
      <c r="H57" s="96">
        <f t="shared" si="23"/>
        <v>1.6627430093209055</v>
      </c>
      <c r="I57" s="97" t="s">
        <v>294</v>
      </c>
      <c r="J57" s="98" t="s">
        <v>298</v>
      </c>
    </row>
    <row r="58" spans="1:12">
      <c r="A58" s="67" t="s">
        <v>57</v>
      </c>
      <c r="B58" s="54" t="s">
        <v>59</v>
      </c>
      <c r="C58" s="54" t="s">
        <v>231</v>
      </c>
      <c r="D58" s="94">
        <v>4</v>
      </c>
      <c r="E58" s="94">
        <v>4</v>
      </c>
      <c r="F58" s="95">
        <f t="shared" si="21"/>
        <v>1</v>
      </c>
      <c r="G58" s="96">
        <f t="shared" si="22"/>
        <v>5.3262316910785623E-3</v>
      </c>
      <c r="H58" s="96">
        <f t="shared" si="23"/>
        <v>0.9946737683089214</v>
      </c>
      <c r="I58" s="97" t="s">
        <v>294</v>
      </c>
      <c r="J58" s="98" t="s">
        <v>298</v>
      </c>
    </row>
    <row r="59" spans="1:12">
      <c r="A59" s="67" t="s">
        <v>57</v>
      </c>
      <c r="B59" s="54" t="s">
        <v>60</v>
      </c>
      <c r="C59" s="54" t="s">
        <v>231</v>
      </c>
      <c r="D59" s="94">
        <v>18</v>
      </c>
      <c r="E59" s="94">
        <v>31</v>
      </c>
      <c r="F59" s="95">
        <f t="shared" si="21"/>
        <v>1.7222222222222223</v>
      </c>
      <c r="G59" s="96">
        <f t="shared" si="22"/>
        <v>4.1278295605858856E-2</v>
      </c>
      <c r="H59" s="96">
        <f t="shared" si="23"/>
        <v>1.6809439266163635</v>
      </c>
      <c r="I59" s="97" t="s">
        <v>294</v>
      </c>
      <c r="J59" s="98" t="s">
        <v>298</v>
      </c>
    </row>
    <row r="60" spans="1:12">
      <c r="A60" s="67" t="s">
        <v>57</v>
      </c>
      <c r="B60" s="54" t="s">
        <v>61</v>
      </c>
      <c r="C60" s="54" t="s">
        <v>231</v>
      </c>
      <c r="D60" s="94">
        <v>77</v>
      </c>
      <c r="E60" s="94">
        <v>212</v>
      </c>
      <c r="F60" s="95">
        <f t="shared" si="21"/>
        <v>2.7532467532467533</v>
      </c>
      <c r="G60" s="96">
        <f t="shared" si="22"/>
        <v>0.2822902796271638</v>
      </c>
      <c r="H60" s="96">
        <f t="shared" si="23"/>
        <v>2.4709564736195895</v>
      </c>
      <c r="I60" s="97" t="s">
        <v>294</v>
      </c>
      <c r="J60" s="98" t="s">
        <v>298</v>
      </c>
    </row>
    <row r="61" spans="1:12" s="14" customFormat="1">
      <c r="A61" s="67" t="s">
        <v>57</v>
      </c>
      <c r="B61" s="54" t="s">
        <v>62</v>
      </c>
      <c r="C61" s="54" t="s">
        <v>231</v>
      </c>
      <c r="D61" s="94">
        <v>12</v>
      </c>
      <c r="E61" s="94">
        <v>16</v>
      </c>
      <c r="F61" s="95">
        <f t="shared" si="21"/>
        <v>1.3333333333333333</v>
      </c>
      <c r="G61" s="96">
        <f t="shared" si="22"/>
        <v>2.1304926764314249E-2</v>
      </c>
      <c r="H61" s="96">
        <f t="shared" si="23"/>
        <v>1.3120284065690191</v>
      </c>
      <c r="I61" s="97" t="s">
        <v>294</v>
      </c>
      <c r="J61" s="98" t="s">
        <v>298</v>
      </c>
      <c r="K61"/>
      <c r="L61"/>
    </row>
    <row r="62" spans="1:12" s="128" customFormat="1">
      <c r="A62" s="67" t="s">
        <v>57</v>
      </c>
      <c r="B62" s="54" t="s">
        <v>316</v>
      </c>
      <c r="C62" s="54" t="s">
        <v>231</v>
      </c>
      <c r="D62" s="94">
        <v>12</v>
      </c>
      <c r="E62" s="94">
        <v>16</v>
      </c>
      <c r="F62" s="124">
        <f t="shared" ref="F62" si="24">E62/D62</f>
        <v>1.3333333333333333</v>
      </c>
      <c r="G62" s="125">
        <f t="shared" ref="G62" si="25">E62/751</f>
        <v>2.1304926764314249E-2</v>
      </c>
      <c r="H62" s="125">
        <f t="shared" ref="H62" si="26">F62-G62</f>
        <v>1.3120284065690191</v>
      </c>
      <c r="I62" s="126" t="s">
        <v>294</v>
      </c>
      <c r="J62" s="127" t="s">
        <v>298</v>
      </c>
    </row>
    <row r="63" spans="1:12" s="128" customFormat="1">
      <c r="A63" s="67" t="s">
        <v>57</v>
      </c>
      <c r="B63" s="54" t="s">
        <v>63</v>
      </c>
      <c r="C63" s="54" t="s">
        <v>231</v>
      </c>
      <c r="D63" s="94">
        <v>119</v>
      </c>
      <c r="E63" s="94">
        <v>225</v>
      </c>
      <c r="F63" s="124">
        <f t="shared" si="21"/>
        <v>1.8907563025210083</v>
      </c>
      <c r="G63" s="125">
        <f t="shared" si="22"/>
        <v>0.2996005326231691</v>
      </c>
      <c r="H63" s="125">
        <f t="shared" si="23"/>
        <v>1.5911557698978394</v>
      </c>
      <c r="I63" s="126" t="s">
        <v>294</v>
      </c>
      <c r="J63" s="127" t="s">
        <v>298</v>
      </c>
    </row>
    <row r="64" spans="1:12" s="128" customFormat="1">
      <c r="A64" s="67" t="s">
        <v>281</v>
      </c>
      <c r="B64" s="54" t="s">
        <v>64</v>
      </c>
      <c r="C64" s="54" t="s">
        <v>231</v>
      </c>
      <c r="D64" s="94">
        <v>9</v>
      </c>
      <c r="E64" s="94">
        <v>10</v>
      </c>
      <c r="F64" s="124">
        <f t="shared" si="21"/>
        <v>1.1111111111111112</v>
      </c>
      <c r="G64" s="125">
        <f t="shared" si="22"/>
        <v>1.3315579227696404E-2</v>
      </c>
      <c r="H64" s="125">
        <f t="shared" si="23"/>
        <v>1.0977955318834147</v>
      </c>
      <c r="I64" s="126" t="s">
        <v>294</v>
      </c>
      <c r="J64" s="127" t="s">
        <v>298</v>
      </c>
    </row>
    <row r="65" spans="1:10" s="128" customFormat="1">
      <c r="A65" s="67" t="s">
        <v>84</v>
      </c>
      <c r="B65" s="54" t="s">
        <v>95</v>
      </c>
      <c r="C65" s="54" t="s">
        <v>330</v>
      </c>
      <c r="D65" s="94">
        <v>188</v>
      </c>
      <c r="E65" s="94">
        <v>619</v>
      </c>
      <c r="F65" s="124">
        <f t="shared" si="21"/>
        <v>3.2925531914893615</v>
      </c>
      <c r="G65" s="125">
        <f t="shared" si="22"/>
        <v>0.82423435419440749</v>
      </c>
      <c r="H65" s="125">
        <f t="shared" si="23"/>
        <v>2.4683188372949543</v>
      </c>
      <c r="I65" s="126" t="s">
        <v>295</v>
      </c>
      <c r="J65" s="127"/>
    </row>
    <row r="66" spans="1:10" s="128" customFormat="1">
      <c r="A66" s="67" t="s">
        <v>84</v>
      </c>
      <c r="B66" s="54" t="s">
        <v>96</v>
      </c>
      <c r="C66" s="54" t="s">
        <v>331</v>
      </c>
      <c r="D66" s="94">
        <v>136</v>
      </c>
      <c r="E66" s="94">
        <v>904</v>
      </c>
      <c r="F66" s="124">
        <f t="shared" si="15"/>
        <v>6.6470588235294121</v>
      </c>
      <c r="G66" s="125">
        <f t="shared" si="16"/>
        <v>1.2037283621837549</v>
      </c>
      <c r="H66" s="125">
        <f t="shared" si="17"/>
        <v>5.4433304613456572</v>
      </c>
      <c r="I66" s="126" t="s">
        <v>295</v>
      </c>
      <c r="J66" s="127"/>
    </row>
    <row r="67" spans="1:10" s="128" customFormat="1">
      <c r="A67" s="67" t="s">
        <v>84</v>
      </c>
      <c r="B67" s="54" t="s">
        <v>97</v>
      </c>
      <c r="C67" s="54" t="s">
        <v>237</v>
      </c>
      <c r="D67" s="94">
        <v>460</v>
      </c>
      <c r="E67" s="94">
        <v>4061</v>
      </c>
      <c r="F67" s="124">
        <f>E67/D67</f>
        <v>8.8282608695652183</v>
      </c>
      <c r="G67" s="125">
        <f>E67/751</f>
        <v>5.4074567243675098</v>
      </c>
      <c r="H67" s="125">
        <f>F67-G67</f>
        <v>3.4208041451977085</v>
      </c>
      <c r="I67" s="126" t="s">
        <v>295</v>
      </c>
      <c r="J67" s="127"/>
    </row>
    <row r="68" spans="1:10" s="128" customFormat="1">
      <c r="A68" s="67" t="s">
        <v>84</v>
      </c>
      <c r="B68" s="54" t="s">
        <v>98</v>
      </c>
      <c r="C68" s="54" t="s">
        <v>237</v>
      </c>
      <c r="D68" s="94">
        <v>82</v>
      </c>
      <c r="E68" s="94">
        <v>220</v>
      </c>
      <c r="F68" s="124">
        <f>E68/D68</f>
        <v>2.6829268292682928</v>
      </c>
      <c r="G68" s="125">
        <f>E68/751</f>
        <v>0.29294274300932088</v>
      </c>
      <c r="H68" s="125">
        <f>F68-G68</f>
        <v>2.3899840862589721</v>
      </c>
      <c r="I68" s="126" t="s">
        <v>295</v>
      </c>
      <c r="J68" s="127"/>
    </row>
    <row r="69" spans="1:10" s="128" customFormat="1">
      <c r="A69" s="67" t="s">
        <v>84</v>
      </c>
      <c r="B69" s="54" t="s">
        <v>99</v>
      </c>
      <c r="C69" s="54" t="s">
        <v>237</v>
      </c>
      <c r="D69" s="94">
        <v>230</v>
      </c>
      <c r="E69" s="94">
        <v>795</v>
      </c>
      <c r="F69" s="124">
        <f>E69/D69</f>
        <v>3.4565217391304346</v>
      </c>
      <c r="G69" s="125">
        <f>E69/751</f>
        <v>1.0585885486018642</v>
      </c>
      <c r="H69" s="125">
        <f>F69-G69</f>
        <v>2.3979331905285703</v>
      </c>
      <c r="I69" s="126" t="s">
        <v>295</v>
      </c>
      <c r="J69" s="127"/>
    </row>
    <row r="70" spans="1:10" s="128" customFormat="1">
      <c r="A70" s="67" t="s">
        <v>84</v>
      </c>
      <c r="B70" s="54" t="s">
        <v>100</v>
      </c>
      <c r="C70" s="54" t="s">
        <v>237</v>
      </c>
      <c r="D70" s="94">
        <v>307</v>
      </c>
      <c r="E70" s="94">
        <v>853</v>
      </c>
      <c r="F70" s="124">
        <f t="shared" si="15"/>
        <v>2.778501628664495</v>
      </c>
      <c r="G70" s="125">
        <f t="shared" si="16"/>
        <v>1.1358189081225034</v>
      </c>
      <c r="H70" s="125">
        <f t="shared" si="17"/>
        <v>1.6426827205419916</v>
      </c>
      <c r="I70" s="126" t="s">
        <v>295</v>
      </c>
      <c r="J70" s="127"/>
    </row>
    <row r="71" spans="1:10" s="128" customFormat="1">
      <c r="A71" s="67" t="s">
        <v>84</v>
      </c>
      <c r="B71" s="54" t="s">
        <v>221</v>
      </c>
      <c r="C71" s="54" t="s">
        <v>237</v>
      </c>
      <c r="D71" s="94">
        <v>187</v>
      </c>
      <c r="E71" s="94">
        <v>305</v>
      </c>
      <c r="F71" s="124">
        <f t="shared" ref="F71:F78" si="27">E71/D71</f>
        <v>1.6310160427807487</v>
      </c>
      <c r="G71" s="125">
        <f t="shared" ref="G71:G78" si="28">E71/751</f>
        <v>0.40612516644474034</v>
      </c>
      <c r="H71" s="125">
        <f t="shared" ref="H71:H78" si="29">F71-G71</f>
        <v>1.2248908763360085</v>
      </c>
      <c r="I71" s="126" t="s">
        <v>295</v>
      </c>
      <c r="J71" s="127"/>
    </row>
    <row r="72" spans="1:10" s="128" customFormat="1">
      <c r="A72" s="67" t="s">
        <v>84</v>
      </c>
      <c r="B72" s="54" t="s">
        <v>220</v>
      </c>
      <c r="C72" s="54" t="s">
        <v>237</v>
      </c>
      <c r="D72" s="94">
        <v>79</v>
      </c>
      <c r="E72" s="94">
        <v>112</v>
      </c>
      <c r="F72" s="124">
        <f t="shared" si="27"/>
        <v>1.4177215189873418</v>
      </c>
      <c r="G72" s="125">
        <f t="shared" si="28"/>
        <v>0.14913448735019974</v>
      </c>
      <c r="H72" s="125">
        <f t="shared" si="29"/>
        <v>1.2685870316371419</v>
      </c>
      <c r="I72" s="126" t="s">
        <v>295</v>
      </c>
      <c r="J72" s="127"/>
    </row>
    <row r="73" spans="1:10" s="128" customFormat="1">
      <c r="A73" s="67" t="s">
        <v>84</v>
      </c>
      <c r="B73" s="54" t="s">
        <v>101</v>
      </c>
      <c r="C73" s="54" t="s">
        <v>237</v>
      </c>
      <c r="D73" s="94">
        <v>24</v>
      </c>
      <c r="E73" s="94">
        <v>35</v>
      </c>
      <c r="F73" s="124">
        <f t="shared" si="27"/>
        <v>1.4583333333333333</v>
      </c>
      <c r="G73" s="125">
        <f t="shared" si="28"/>
        <v>4.6604527296937419E-2</v>
      </c>
      <c r="H73" s="125">
        <f t="shared" si="29"/>
        <v>1.4117288060363959</v>
      </c>
      <c r="I73" s="126" t="s">
        <v>295</v>
      </c>
      <c r="J73" s="127"/>
    </row>
    <row r="74" spans="1:10" s="128" customFormat="1">
      <c r="A74" s="67" t="s">
        <v>84</v>
      </c>
      <c r="B74" s="54" t="s">
        <v>102</v>
      </c>
      <c r="C74" s="54" t="s">
        <v>237</v>
      </c>
      <c r="D74" s="94">
        <v>61</v>
      </c>
      <c r="E74" s="94">
        <v>87</v>
      </c>
      <c r="F74" s="124">
        <f t="shared" si="27"/>
        <v>1.4262295081967213</v>
      </c>
      <c r="G74" s="125">
        <f t="shared" si="28"/>
        <v>0.11584553928095873</v>
      </c>
      <c r="H74" s="125">
        <f t="shared" si="29"/>
        <v>1.3103839689157626</v>
      </c>
      <c r="I74" s="126" t="s">
        <v>295</v>
      </c>
      <c r="J74" s="127"/>
    </row>
    <row r="75" spans="1:10" s="128" customFormat="1">
      <c r="A75" s="67" t="s">
        <v>84</v>
      </c>
      <c r="B75" s="54" t="s">
        <v>103</v>
      </c>
      <c r="C75" s="54" t="s">
        <v>237</v>
      </c>
      <c r="D75" s="94">
        <v>4</v>
      </c>
      <c r="E75" s="94">
        <v>7</v>
      </c>
      <c r="F75" s="124">
        <f t="shared" si="27"/>
        <v>1.75</v>
      </c>
      <c r="G75" s="125">
        <f t="shared" si="28"/>
        <v>9.3209054593874838E-3</v>
      </c>
      <c r="H75" s="125">
        <f t="shared" si="29"/>
        <v>1.7406790945406125</v>
      </c>
      <c r="I75" s="126" t="s">
        <v>295</v>
      </c>
      <c r="J75" s="127"/>
    </row>
    <row r="76" spans="1:10" s="128" customFormat="1">
      <c r="A76" s="67" t="s">
        <v>84</v>
      </c>
      <c r="B76" s="54" t="s">
        <v>104</v>
      </c>
      <c r="C76" s="54" t="s">
        <v>237</v>
      </c>
      <c r="D76" s="94">
        <v>3</v>
      </c>
      <c r="E76" s="94">
        <v>3</v>
      </c>
      <c r="F76" s="124">
        <f t="shared" si="27"/>
        <v>1</v>
      </c>
      <c r="G76" s="125">
        <f t="shared" si="28"/>
        <v>3.9946737683089215E-3</v>
      </c>
      <c r="H76" s="125">
        <f t="shared" si="29"/>
        <v>0.99600532623169102</v>
      </c>
      <c r="I76" s="126" t="s">
        <v>295</v>
      </c>
      <c r="J76" s="127"/>
    </row>
    <row r="77" spans="1:10" s="128" customFormat="1">
      <c r="A77" s="67" t="s">
        <v>84</v>
      </c>
      <c r="B77" s="54" t="s">
        <v>105</v>
      </c>
      <c r="C77" s="54" t="s">
        <v>237</v>
      </c>
      <c r="D77" s="94">
        <v>30</v>
      </c>
      <c r="E77" s="94">
        <v>83</v>
      </c>
      <c r="F77" s="124">
        <f t="shared" si="27"/>
        <v>2.7666666666666666</v>
      </c>
      <c r="G77" s="125">
        <f t="shared" si="28"/>
        <v>0.11051930758988016</v>
      </c>
      <c r="H77" s="125">
        <f t="shared" si="29"/>
        <v>2.6561473590767863</v>
      </c>
      <c r="I77" s="126" t="s">
        <v>295</v>
      </c>
      <c r="J77" s="127"/>
    </row>
    <row r="78" spans="1:10" s="128" customFormat="1">
      <c r="A78" s="67" t="s">
        <v>84</v>
      </c>
      <c r="B78" s="54" t="s">
        <v>106</v>
      </c>
      <c r="C78" s="54" t="s">
        <v>237</v>
      </c>
      <c r="D78" s="94">
        <v>95</v>
      </c>
      <c r="E78" s="94">
        <v>125</v>
      </c>
      <c r="F78" s="124">
        <f t="shared" si="27"/>
        <v>1.3157894736842106</v>
      </c>
      <c r="G78" s="125">
        <f t="shared" si="28"/>
        <v>0.16644474034620507</v>
      </c>
      <c r="H78" s="125">
        <f t="shared" si="29"/>
        <v>1.1493447333380056</v>
      </c>
      <c r="I78" s="126" t="s">
        <v>295</v>
      </c>
      <c r="J78" s="127"/>
    </row>
    <row r="79" spans="1:10" s="128" customFormat="1">
      <c r="A79" s="67" t="s">
        <v>84</v>
      </c>
      <c r="B79" s="54" t="s">
        <v>85</v>
      </c>
      <c r="C79" s="54" t="s">
        <v>236</v>
      </c>
      <c r="D79" s="94">
        <v>152</v>
      </c>
      <c r="E79" s="94">
        <v>773</v>
      </c>
      <c r="F79" s="124">
        <f t="shared" si="15"/>
        <v>5.0855263157894735</v>
      </c>
      <c r="G79" s="125">
        <f t="shared" si="16"/>
        <v>1.0292942743009321</v>
      </c>
      <c r="H79" s="125">
        <f t="shared" si="17"/>
        <v>4.0562320414885411</v>
      </c>
      <c r="I79" s="126" t="s">
        <v>295</v>
      </c>
      <c r="J79" s="127"/>
    </row>
    <row r="80" spans="1:10" s="128" customFormat="1">
      <c r="A80" s="67" t="s">
        <v>84</v>
      </c>
      <c r="B80" s="54" t="s">
        <v>86</v>
      </c>
      <c r="C80" s="54" t="s">
        <v>236</v>
      </c>
      <c r="D80" s="94">
        <v>83</v>
      </c>
      <c r="E80" s="94">
        <v>262</v>
      </c>
      <c r="F80" s="124">
        <f>E80/D80</f>
        <v>3.1566265060240966</v>
      </c>
      <c r="G80" s="125">
        <f>E80/751</f>
        <v>0.34886817576564583</v>
      </c>
      <c r="H80" s="125">
        <f>F80-G80</f>
        <v>2.8077583302584506</v>
      </c>
      <c r="I80" s="126" t="s">
        <v>295</v>
      </c>
      <c r="J80" s="127"/>
    </row>
    <row r="81" spans="1:10" s="128" customFormat="1">
      <c r="A81" s="67" t="s">
        <v>84</v>
      </c>
      <c r="B81" s="54" t="s">
        <v>87</v>
      </c>
      <c r="C81" s="54" t="s">
        <v>236</v>
      </c>
      <c r="D81" s="94">
        <v>256</v>
      </c>
      <c r="E81" s="94">
        <v>1595</v>
      </c>
      <c r="F81" s="124">
        <f>E81/D81</f>
        <v>6.23046875</v>
      </c>
      <c r="G81" s="125">
        <f>E81/751</f>
        <v>2.1238348868175767</v>
      </c>
      <c r="H81" s="125">
        <f>F81-G81</f>
        <v>4.1066338631824237</v>
      </c>
      <c r="I81" s="126" t="s">
        <v>295</v>
      </c>
      <c r="J81" s="127"/>
    </row>
    <row r="82" spans="1:10" s="128" customFormat="1">
      <c r="A82" s="67" t="s">
        <v>84</v>
      </c>
      <c r="B82" s="54" t="s">
        <v>88</v>
      </c>
      <c r="C82" s="54" t="s">
        <v>236</v>
      </c>
      <c r="D82" s="94">
        <v>129</v>
      </c>
      <c r="E82" s="94">
        <v>379</v>
      </c>
      <c r="F82" s="124">
        <f t="shared" si="15"/>
        <v>2.9379844961240309</v>
      </c>
      <c r="G82" s="125">
        <f t="shared" si="16"/>
        <v>0.50466045272969373</v>
      </c>
      <c r="H82" s="125">
        <f t="shared" si="17"/>
        <v>2.4333240433943373</v>
      </c>
      <c r="I82" s="126" t="s">
        <v>295</v>
      </c>
      <c r="J82" s="127"/>
    </row>
    <row r="83" spans="1:10" s="128" customFormat="1">
      <c r="A83" s="67" t="s">
        <v>84</v>
      </c>
      <c r="B83" s="54" t="s">
        <v>219</v>
      </c>
      <c r="C83" s="54" t="s">
        <v>236</v>
      </c>
      <c r="D83" s="94">
        <v>70</v>
      </c>
      <c r="E83" s="94">
        <v>97</v>
      </c>
      <c r="F83" s="124">
        <f>E83/D83</f>
        <v>1.3857142857142857</v>
      </c>
      <c r="G83" s="125">
        <f>E83/751</f>
        <v>0.12916111850865514</v>
      </c>
      <c r="H83" s="125">
        <f>F83-G83</f>
        <v>1.2565531672056305</v>
      </c>
      <c r="I83" s="126" t="s">
        <v>295</v>
      </c>
      <c r="J83" s="127"/>
    </row>
    <row r="84" spans="1:10" s="128" customFormat="1">
      <c r="A84" s="67" t="s">
        <v>84</v>
      </c>
      <c r="B84" s="54" t="s">
        <v>218</v>
      </c>
      <c r="C84" s="54" t="s">
        <v>236</v>
      </c>
      <c r="D84" s="94">
        <v>26</v>
      </c>
      <c r="E84" s="94">
        <v>32</v>
      </c>
      <c r="F84" s="124">
        <f>E84/D84</f>
        <v>1.2307692307692308</v>
      </c>
      <c r="G84" s="125">
        <f>E84/751</f>
        <v>4.2609853528628498E-2</v>
      </c>
      <c r="H84" s="125">
        <f>F84-G84</f>
        <v>1.1881593772406023</v>
      </c>
      <c r="I84" s="126" t="s">
        <v>295</v>
      </c>
      <c r="J84" s="127"/>
    </row>
    <row r="85" spans="1:10" s="128" customFormat="1">
      <c r="A85" s="67" t="s">
        <v>84</v>
      </c>
      <c r="B85" s="54" t="s">
        <v>89</v>
      </c>
      <c r="C85" s="54" t="s">
        <v>236</v>
      </c>
      <c r="D85" s="94">
        <v>24</v>
      </c>
      <c r="E85" s="94">
        <v>125</v>
      </c>
      <c r="F85" s="124">
        <f>E85/D85</f>
        <v>5.208333333333333</v>
      </c>
      <c r="G85" s="125">
        <f>E85/751</f>
        <v>0.16644474034620507</v>
      </c>
      <c r="H85" s="125">
        <f>F85-G85</f>
        <v>5.041888592987128</v>
      </c>
      <c r="I85" s="126" t="s">
        <v>295</v>
      </c>
      <c r="J85" s="127"/>
    </row>
    <row r="86" spans="1:10" s="128" customFormat="1">
      <c r="A86" s="67" t="s">
        <v>84</v>
      </c>
      <c r="B86" s="54" t="s">
        <v>90</v>
      </c>
      <c r="C86" s="54" t="s">
        <v>236</v>
      </c>
      <c r="D86" s="94">
        <v>47</v>
      </c>
      <c r="E86" s="94">
        <v>142</v>
      </c>
      <c r="F86" s="124">
        <f>E86/D86</f>
        <v>3.021276595744681</v>
      </c>
      <c r="G86" s="125">
        <f>E86/751</f>
        <v>0.18908122503328895</v>
      </c>
      <c r="H86" s="125">
        <f>F86-G86</f>
        <v>2.8321953707113918</v>
      </c>
      <c r="I86" s="126" t="s">
        <v>295</v>
      </c>
      <c r="J86" s="127"/>
    </row>
    <row r="87" spans="1:10" s="128" customFormat="1">
      <c r="A87" s="67" t="s">
        <v>84</v>
      </c>
      <c r="B87" s="54" t="s">
        <v>91</v>
      </c>
      <c r="C87" s="54" t="s">
        <v>236</v>
      </c>
      <c r="D87" s="94" t="s">
        <v>215</v>
      </c>
      <c r="E87" s="94" t="s">
        <v>222</v>
      </c>
      <c r="F87" s="228" t="s">
        <v>215</v>
      </c>
      <c r="G87" s="229" t="s">
        <v>215</v>
      </c>
      <c r="H87" s="229" t="s">
        <v>215</v>
      </c>
      <c r="I87" s="126" t="s">
        <v>295</v>
      </c>
      <c r="J87" s="127"/>
    </row>
    <row r="88" spans="1:10" s="128" customFormat="1">
      <c r="A88" s="67" t="s">
        <v>84</v>
      </c>
      <c r="B88" s="54" t="s">
        <v>92</v>
      </c>
      <c r="C88" s="54" t="s">
        <v>236</v>
      </c>
      <c r="D88" s="94">
        <v>3</v>
      </c>
      <c r="E88" s="94">
        <v>3</v>
      </c>
      <c r="F88" s="124">
        <f t="shared" ref="F88" si="30">E88/D88</f>
        <v>1</v>
      </c>
      <c r="G88" s="125">
        <f t="shared" ref="G88" si="31">E88/751</f>
        <v>3.9946737683089215E-3</v>
      </c>
      <c r="H88" s="125">
        <f t="shared" ref="H88" si="32">F88-G88</f>
        <v>0.99600532623169102</v>
      </c>
      <c r="I88" s="126" t="s">
        <v>295</v>
      </c>
      <c r="J88" s="127"/>
    </row>
    <row r="89" spans="1:10" s="128" customFormat="1">
      <c r="A89" s="67" t="s">
        <v>84</v>
      </c>
      <c r="B89" s="54" t="s">
        <v>93</v>
      </c>
      <c r="C89" s="54" t="s">
        <v>236</v>
      </c>
      <c r="D89" s="94">
        <v>31</v>
      </c>
      <c r="E89" s="94">
        <v>44</v>
      </c>
      <c r="F89" s="124">
        <f>E89/D89</f>
        <v>1.4193548387096775</v>
      </c>
      <c r="G89" s="125">
        <f>E89/751</f>
        <v>5.8588548601864181E-2</v>
      </c>
      <c r="H89" s="125">
        <f>F89-G89</f>
        <v>1.3607662901078132</v>
      </c>
      <c r="I89" s="126" t="s">
        <v>295</v>
      </c>
      <c r="J89" s="127"/>
    </row>
    <row r="90" spans="1:10" s="128" customFormat="1">
      <c r="A90" s="67" t="s">
        <v>84</v>
      </c>
      <c r="B90" s="54" t="s">
        <v>94</v>
      </c>
      <c r="C90" s="54" t="s">
        <v>236</v>
      </c>
      <c r="D90" s="94">
        <v>69</v>
      </c>
      <c r="E90" s="94">
        <v>119</v>
      </c>
      <c r="F90" s="124">
        <f t="shared" ref="F90" si="33">E90/D90</f>
        <v>1.7246376811594204</v>
      </c>
      <c r="G90" s="125">
        <f t="shared" ref="G90" si="34">E90/751</f>
        <v>0.1584553928095872</v>
      </c>
      <c r="H90" s="125">
        <f t="shared" ref="H90" si="35">F90-G90</f>
        <v>1.5661822883498333</v>
      </c>
      <c r="I90" s="126" t="s">
        <v>295</v>
      </c>
      <c r="J90" s="127"/>
    </row>
    <row r="91" spans="1:10" ht="15.75" thickBot="1">
      <c r="A91" s="71" t="s">
        <v>84</v>
      </c>
      <c r="B91" s="72" t="s">
        <v>34</v>
      </c>
      <c r="C91" s="72" t="s">
        <v>292</v>
      </c>
      <c r="D91" s="103">
        <v>9</v>
      </c>
      <c r="E91" s="103">
        <v>9</v>
      </c>
      <c r="F91" s="104">
        <f>E91/D91</f>
        <v>1</v>
      </c>
      <c r="G91" s="105">
        <f>E91/751</f>
        <v>1.1984021304926764E-2</v>
      </c>
      <c r="H91" s="105">
        <f>F91-G91</f>
        <v>0.98801597869507318</v>
      </c>
      <c r="I91" s="106" t="s">
        <v>295</v>
      </c>
      <c r="J91" s="107"/>
    </row>
    <row r="92" spans="1:10" ht="22.5" customHeight="1">
      <c r="D92" s="9"/>
      <c r="E92" s="9"/>
    </row>
    <row r="93" spans="1:10">
      <c r="D93" s="9"/>
      <c r="E93" s="9"/>
    </row>
    <row r="94" spans="1:10">
      <c r="D94" s="9"/>
      <c r="E94" s="9"/>
    </row>
  </sheetData>
  <autoFilter ref="A1:J1" xr:uid="{00000000-0009-0000-0000-000002000000}"/>
  <conditionalFormatting sqref="F2:G34 F49:G61 F63:G91 F38:G40 F43:G43 F45:G47">
    <cfRule type="cellIs" dxfId="113" priority="42" operator="between">
      <formula>2.5</formula>
      <formula>3</formula>
    </cfRule>
    <cfRule type="cellIs" dxfId="112" priority="43" operator="lessThan">
      <formula>2.5</formula>
    </cfRule>
    <cfRule type="cellIs" dxfId="111" priority="44" operator="greaterThan">
      <formula>3</formula>
    </cfRule>
  </conditionalFormatting>
  <conditionalFormatting sqref="F48:G48">
    <cfRule type="cellIs" dxfId="110" priority="34" operator="between">
      <formula>2.5</formula>
      <formula>3</formula>
    </cfRule>
    <cfRule type="cellIs" dxfId="109" priority="35" operator="lessThan">
      <formula>2.5</formula>
    </cfRule>
    <cfRule type="cellIs" dxfId="108" priority="36" operator="greaterThan">
      <formula>3</formula>
    </cfRule>
  </conditionalFormatting>
  <conditionalFormatting sqref="F62:G62">
    <cfRule type="cellIs" dxfId="107" priority="26" operator="between">
      <formula>2.5</formula>
      <formula>3</formula>
    </cfRule>
    <cfRule type="cellIs" dxfId="106" priority="27" operator="lessThan">
      <formula>2.5</formula>
    </cfRule>
    <cfRule type="cellIs" dxfId="105" priority="28" operator="greaterThan">
      <formula>3</formula>
    </cfRule>
  </conditionalFormatting>
  <conditionalFormatting sqref="F36:G36">
    <cfRule type="cellIs" dxfId="104" priority="22" operator="between">
      <formula>2.5</formula>
      <formula>3</formula>
    </cfRule>
    <cfRule type="cellIs" dxfId="103" priority="23" operator="lessThan">
      <formula>2.5</formula>
    </cfRule>
    <cfRule type="cellIs" dxfId="102" priority="24" operator="greaterThan">
      <formula>3</formula>
    </cfRule>
  </conditionalFormatting>
  <conditionalFormatting sqref="F41:G41">
    <cfRule type="cellIs" dxfId="101" priority="18" operator="between">
      <formula>2.5</formula>
      <formula>3</formula>
    </cfRule>
    <cfRule type="cellIs" dxfId="100" priority="19" operator="lessThan">
      <formula>2.5</formula>
    </cfRule>
    <cfRule type="cellIs" dxfId="99" priority="20" operator="greaterThan">
      <formula>3</formula>
    </cfRule>
  </conditionalFormatting>
  <conditionalFormatting sqref="F35:G35">
    <cfRule type="cellIs" dxfId="98" priority="14" operator="between">
      <formula>2.5</formula>
      <formula>3</formula>
    </cfRule>
    <cfRule type="cellIs" dxfId="97" priority="15" operator="lessThan">
      <formula>2.5</formula>
    </cfRule>
    <cfRule type="cellIs" dxfId="96" priority="16" operator="greaterThan">
      <formula>3</formula>
    </cfRule>
  </conditionalFormatting>
  <conditionalFormatting sqref="F42:G42">
    <cfRule type="cellIs" dxfId="95" priority="10" operator="between">
      <formula>2.5</formula>
      <formula>3</formula>
    </cfRule>
    <cfRule type="cellIs" dxfId="94" priority="11" operator="lessThan">
      <formula>2.5</formula>
    </cfRule>
    <cfRule type="cellIs" dxfId="93" priority="12" operator="greaterThan">
      <formula>3</formula>
    </cfRule>
  </conditionalFormatting>
  <conditionalFormatting sqref="F37:G37">
    <cfRule type="cellIs" dxfId="92" priority="6" operator="between">
      <formula>2.5</formula>
      <formula>3</formula>
    </cfRule>
    <cfRule type="cellIs" dxfId="91" priority="7" operator="lessThan">
      <formula>2.5</formula>
    </cfRule>
    <cfRule type="cellIs" dxfId="90" priority="8" operator="greaterThan">
      <formula>3</formula>
    </cfRule>
  </conditionalFormatting>
  <conditionalFormatting sqref="F44:G44">
    <cfRule type="cellIs" dxfId="89" priority="2" operator="between">
      <formula>2.5</formula>
      <formula>3</formula>
    </cfRule>
    <cfRule type="cellIs" dxfId="88" priority="3" operator="lessThan">
      <formula>2.5</formula>
    </cfRule>
    <cfRule type="cellIs" dxfId="87" priority="4" operator="greaterThan">
      <formula>3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C5D81073-F62F-4770-A621-4D20CCD5D490}">
            <xm:f>NOT(ISERROR(SEARCH("-----",F2)))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F2:G34 F49:G61 F63:G91 F38:G40 F43:G43 F45:G47</xm:sqref>
        </x14:conditionalFormatting>
        <x14:conditionalFormatting xmlns:xm="http://schemas.microsoft.com/office/excel/2006/main">
          <x14:cfRule type="containsText" priority="33" operator="containsText" id="{20276AC8-3599-4276-A78A-07054318C216}">
            <xm:f>NOT(ISERROR(SEARCH("-----",F48)))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F48:G48</xm:sqref>
        </x14:conditionalFormatting>
        <x14:conditionalFormatting xmlns:xm="http://schemas.microsoft.com/office/excel/2006/main">
          <x14:cfRule type="containsText" priority="25" operator="containsText" id="{470D934F-2436-42EF-9D80-FC91309BC9F5}">
            <xm:f>NOT(ISERROR(SEARCH("-----",F62)))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F62:G62</xm:sqref>
        </x14:conditionalFormatting>
        <x14:conditionalFormatting xmlns:xm="http://schemas.microsoft.com/office/excel/2006/main">
          <x14:cfRule type="containsText" priority="21" operator="containsText" id="{4E540500-CB67-4317-AF09-F86505C7B7EE}">
            <xm:f>NOT(ISERROR(SEARCH("-----",F36)))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F36:G36</xm:sqref>
        </x14:conditionalFormatting>
        <x14:conditionalFormatting xmlns:xm="http://schemas.microsoft.com/office/excel/2006/main">
          <x14:cfRule type="containsText" priority="17" operator="containsText" id="{8FC30F6E-2249-4F04-B367-AD7633DD321B}">
            <xm:f>NOT(ISERROR(SEARCH("-----",F41)))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F41:G41</xm:sqref>
        </x14:conditionalFormatting>
        <x14:conditionalFormatting xmlns:xm="http://schemas.microsoft.com/office/excel/2006/main">
          <x14:cfRule type="containsText" priority="13" operator="containsText" id="{4617FED7-E571-4914-B1A2-5BB626CFCCFC}">
            <xm:f>NOT(ISERROR(SEARCH("-----",F35)))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9" operator="containsText" id="{3C8B1BBA-15A8-4ACE-9569-B11A3BC9B5DF}">
            <xm:f>NOT(ISERROR(SEARCH("-----",F42)))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F42:G42</xm:sqref>
        </x14:conditionalFormatting>
        <x14:conditionalFormatting xmlns:xm="http://schemas.microsoft.com/office/excel/2006/main">
          <x14:cfRule type="containsText" priority="5" operator="containsText" id="{B6A88CEF-E76C-4FC8-8962-EF1A4FCF0542}">
            <xm:f>NOT(ISERROR(SEARCH("-----",F37)))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1" operator="containsText" id="{B1ACDF16-7944-4942-AB11-D7429F5F50FF}">
            <xm:f>NOT(ISERROR(SEARCH("-----",F44)))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F44:G44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workbookViewId="0">
      <selection activeCell="H9" sqref="H9"/>
    </sheetView>
  </sheetViews>
  <sheetFormatPr baseColWidth="10" defaultRowHeight="15"/>
  <cols>
    <col min="1" max="1" width="35.7109375" customWidth="1"/>
    <col min="3" max="3" width="19.140625" customWidth="1"/>
    <col min="4" max="4" width="19.5703125" customWidth="1"/>
    <col min="5" max="5" width="14" bestFit="1" customWidth="1"/>
    <col min="6" max="6" width="12.7109375" bestFit="1" customWidth="1"/>
  </cols>
  <sheetData>
    <row r="1" spans="1:6" ht="16.5" thickBot="1">
      <c r="A1" s="6" t="s">
        <v>41</v>
      </c>
      <c r="B1" s="6" t="s">
        <v>174</v>
      </c>
      <c r="C1" s="6" t="s">
        <v>227</v>
      </c>
      <c r="D1" s="6" t="s">
        <v>210</v>
      </c>
      <c r="E1" s="6" t="s">
        <v>211</v>
      </c>
      <c r="F1" s="6" t="s">
        <v>212</v>
      </c>
    </row>
    <row r="2" spans="1:6" ht="51.75" thickBot="1">
      <c r="A2" s="1" t="s">
        <v>161</v>
      </c>
      <c r="B2" s="2" t="s">
        <v>162</v>
      </c>
      <c r="C2" s="15" t="s">
        <v>257</v>
      </c>
      <c r="D2" s="21" t="s">
        <v>229</v>
      </c>
      <c r="E2" s="20"/>
      <c r="F2" s="23" t="s">
        <v>215</v>
      </c>
    </row>
    <row r="3" spans="1:6" ht="51.75" thickBot="1">
      <c r="A3" s="1" t="s">
        <v>161</v>
      </c>
      <c r="B3" s="4" t="s">
        <v>163</v>
      </c>
      <c r="C3" s="15" t="s">
        <v>257</v>
      </c>
      <c r="D3" s="21" t="s">
        <v>229</v>
      </c>
      <c r="E3" s="20"/>
      <c r="F3" s="23" t="s">
        <v>215</v>
      </c>
    </row>
    <row r="4" spans="1:6" ht="64.5" thickBot="1">
      <c r="A4" s="1" t="s">
        <v>189</v>
      </c>
      <c r="B4" s="3" t="s">
        <v>194</v>
      </c>
      <c r="C4" s="16" t="s">
        <v>209</v>
      </c>
      <c r="D4" s="21" t="s">
        <v>228</v>
      </c>
      <c r="E4" s="20"/>
      <c r="F4" s="23" t="s">
        <v>215</v>
      </c>
    </row>
    <row r="5" spans="1:6" ht="64.5" thickBot="1">
      <c r="A5" s="1" t="s">
        <v>124</v>
      </c>
      <c r="B5" s="3" t="s">
        <v>125</v>
      </c>
      <c r="C5" s="15" t="s">
        <v>206</v>
      </c>
      <c r="D5" s="19" t="s">
        <v>228</v>
      </c>
      <c r="E5" s="18"/>
      <c r="F5" s="32" t="s">
        <v>215</v>
      </c>
    </row>
    <row r="6" spans="1:6" ht="64.5" thickBot="1">
      <c r="A6" s="1" t="s">
        <v>124</v>
      </c>
      <c r="B6" s="3" t="s">
        <v>126</v>
      </c>
      <c r="C6" s="15" t="s">
        <v>206</v>
      </c>
      <c r="D6" s="21" t="s">
        <v>228</v>
      </c>
      <c r="E6" s="20"/>
      <c r="F6" s="32" t="s">
        <v>215</v>
      </c>
    </row>
    <row r="7" spans="1:6" ht="64.5" thickBot="1">
      <c r="A7" s="1" t="s">
        <v>127</v>
      </c>
      <c r="B7" s="3" t="s">
        <v>129</v>
      </c>
      <c r="C7" s="15" t="s">
        <v>206</v>
      </c>
      <c r="D7" s="20">
        <v>1140</v>
      </c>
      <c r="E7" s="20">
        <v>36781</v>
      </c>
      <c r="F7" s="24">
        <f t="shared" ref="F7:F38" si="0">E7/D7</f>
        <v>32.2640350877193</v>
      </c>
    </row>
    <row r="8" spans="1:6" ht="51.75" thickBot="1">
      <c r="A8" s="1" t="s">
        <v>164</v>
      </c>
      <c r="B8" s="3" t="s">
        <v>166</v>
      </c>
      <c r="C8" s="15" t="s">
        <v>208</v>
      </c>
      <c r="D8" s="20">
        <v>1079</v>
      </c>
      <c r="E8" s="20">
        <v>34540</v>
      </c>
      <c r="F8" s="24">
        <f t="shared" si="0"/>
        <v>32.011121408711773</v>
      </c>
    </row>
    <row r="9" spans="1:6" ht="64.5" thickBot="1">
      <c r="A9" s="1" t="s">
        <v>127</v>
      </c>
      <c r="B9" s="4" t="s">
        <v>131</v>
      </c>
      <c r="C9" s="15" t="s">
        <v>206</v>
      </c>
      <c r="D9" s="18">
        <v>1070</v>
      </c>
      <c r="E9" s="18">
        <v>12459</v>
      </c>
      <c r="F9" s="24">
        <f t="shared" si="0"/>
        <v>11.643925233644859</v>
      </c>
    </row>
    <row r="10" spans="1:6" ht="64.5" thickBot="1">
      <c r="A10" s="5" t="s">
        <v>127</v>
      </c>
      <c r="B10" s="4" t="s">
        <v>132</v>
      </c>
      <c r="C10" s="15" t="s">
        <v>206</v>
      </c>
      <c r="D10" s="20">
        <v>1045</v>
      </c>
      <c r="E10" s="20">
        <v>12202</v>
      </c>
      <c r="F10" s="24">
        <f t="shared" si="0"/>
        <v>11.676555023923445</v>
      </c>
    </row>
    <row r="11" spans="1:6" ht="64.5" thickBot="1">
      <c r="A11" s="5" t="s">
        <v>79</v>
      </c>
      <c r="B11" s="4" t="s">
        <v>134</v>
      </c>
      <c r="C11" s="15" t="s">
        <v>206</v>
      </c>
      <c r="D11" s="20">
        <v>971</v>
      </c>
      <c r="E11" s="20">
        <v>6776</v>
      </c>
      <c r="F11" s="24">
        <f t="shared" si="0"/>
        <v>6.9783728115345003</v>
      </c>
    </row>
    <row r="12" spans="1:6" ht="64.5" thickBot="1">
      <c r="A12" s="5" t="s">
        <v>127</v>
      </c>
      <c r="B12" s="4" t="s">
        <v>128</v>
      </c>
      <c r="C12" s="15" t="s">
        <v>206</v>
      </c>
      <c r="D12" s="20">
        <v>950</v>
      </c>
      <c r="E12" s="20">
        <v>4040</v>
      </c>
      <c r="F12" s="24">
        <f t="shared" si="0"/>
        <v>4.2526315789473683</v>
      </c>
    </row>
    <row r="13" spans="1:6" ht="51.75" thickBot="1">
      <c r="A13" s="5" t="s">
        <v>167</v>
      </c>
      <c r="B13" s="4" t="s">
        <v>171</v>
      </c>
      <c r="C13" s="15" t="s">
        <v>208</v>
      </c>
      <c r="D13" s="20">
        <v>860</v>
      </c>
      <c r="E13" s="20">
        <v>5108</v>
      </c>
      <c r="F13" s="24">
        <f t="shared" si="0"/>
        <v>5.9395348837209303</v>
      </c>
    </row>
    <row r="14" spans="1:6" ht="51.75" thickBot="1">
      <c r="A14" s="5" t="s">
        <v>167</v>
      </c>
      <c r="B14" s="4" t="s">
        <v>173</v>
      </c>
      <c r="C14" s="15" t="s">
        <v>208</v>
      </c>
      <c r="D14" s="18">
        <v>749</v>
      </c>
      <c r="E14" s="18">
        <v>4286</v>
      </c>
      <c r="F14" s="24">
        <f t="shared" si="0"/>
        <v>5.7222963951935917</v>
      </c>
    </row>
    <row r="15" spans="1:6" ht="64.5" thickBot="1">
      <c r="A15" s="5" t="s">
        <v>127</v>
      </c>
      <c r="B15" s="4" t="s">
        <v>133</v>
      </c>
      <c r="C15" s="15" t="s">
        <v>206</v>
      </c>
      <c r="D15" s="20">
        <v>707</v>
      </c>
      <c r="E15" s="20">
        <v>2163</v>
      </c>
      <c r="F15" s="24">
        <f t="shared" si="0"/>
        <v>3.0594059405940595</v>
      </c>
    </row>
    <row r="16" spans="1:6" ht="64.5" thickBot="1">
      <c r="A16" s="5" t="s">
        <v>135</v>
      </c>
      <c r="B16" s="4" t="s">
        <v>136</v>
      </c>
      <c r="C16" s="15" t="s">
        <v>206</v>
      </c>
      <c r="D16" s="20">
        <v>567</v>
      </c>
      <c r="E16" s="20">
        <v>1480</v>
      </c>
      <c r="F16" s="24">
        <f t="shared" si="0"/>
        <v>2.6102292768959434</v>
      </c>
    </row>
    <row r="17" spans="1:6" ht="51.75" thickBot="1">
      <c r="A17" s="1" t="s">
        <v>167</v>
      </c>
      <c r="B17" s="3" t="s">
        <v>172</v>
      </c>
      <c r="C17" s="15" t="s">
        <v>208</v>
      </c>
      <c r="D17" s="20">
        <v>539</v>
      </c>
      <c r="E17" s="20">
        <v>7077</v>
      </c>
      <c r="F17" s="24">
        <f t="shared" si="0"/>
        <v>13.129870129870129</v>
      </c>
    </row>
    <row r="18" spans="1:6" ht="64.5" thickBot="1">
      <c r="A18" s="1" t="s">
        <v>175</v>
      </c>
      <c r="B18" s="3" t="s">
        <v>184</v>
      </c>
      <c r="C18" s="16" t="s">
        <v>209</v>
      </c>
      <c r="D18" s="20">
        <v>433</v>
      </c>
      <c r="E18" s="20">
        <v>1530</v>
      </c>
      <c r="F18" s="24">
        <f t="shared" si="0"/>
        <v>3.5334872979214782</v>
      </c>
    </row>
    <row r="19" spans="1:6" ht="64.5" thickBot="1">
      <c r="A19" s="1" t="s">
        <v>145</v>
      </c>
      <c r="B19" s="4" t="s">
        <v>146</v>
      </c>
      <c r="C19" s="15" t="s">
        <v>206</v>
      </c>
      <c r="D19" s="20">
        <v>421</v>
      </c>
      <c r="E19" s="20">
        <v>793</v>
      </c>
      <c r="F19" s="24">
        <f t="shared" si="0"/>
        <v>1.8836104513064134</v>
      </c>
    </row>
    <row r="20" spans="1:6" ht="15.75" customHeight="1" thickBot="1">
      <c r="A20" s="1" t="s">
        <v>164</v>
      </c>
      <c r="B20" s="3" t="s">
        <v>165</v>
      </c>
      <c r="C20" s="15" t="s">
        <v>208</v>
      </c>
      <c r="D20" s="20">
        <v>415</v>
      </c>
      <c r="E20" s="20">
        <v>1033</v>
      </c>
      <c r="F20" s="24">
        <f t="shared" si="0"/>
        <v>2.4891566265060243</v>
      </c>
    </row>
    <row r="21" spans="1:6" ht="64.5" thickBot="1">
      <c r="A21" s="1" t="s">
        <v>147</v>
      </c>
      <c r="B21" s="3" t="s">
        <v>150</v>
      </c>
      <c r="C21" s="15" t="s">
        <v>206</v>
      </c>
      <c r="D21" s="20">
        <v>346</v>
      </c>
      <c r="E21" s="20">
        <v>746</v>
      </c>
      <c r="F21" s="24">
        <f t="shared" si="0"/>
        <v>2.1560693641618496</v>
      </c>
    </row>
    <row r="22" spans="1:6" ht="64.5" thickBot="1">
      <c r="A22" s="1" t="s">
        <v>175</v>
      </c>
      <c r="B22" s="3" t="s">
        <v>176</v>
      </c>
      <c r="C22" s="16" t="s">
        <v>209</v>
      </c>
      <c r="D22" s="20">
        <v>345</v>
      </c>
      <c r="E22" s="20">
        <v>2122</v>
      </c>
      <c r="F22" s="24">
        <f t="shared" si="0"/>
        <v>6.1507246376811597</v>
      </c>
    </row>
    <row r="23" spans="1:6" ht="64.5" thickBot="1">
      <c r="A23" s="1" t="s">
        <v>127</v>
      </c>
      <c r="B23" s="3" t="s">
        <v>130</v>
      </c>
      <c r="C23" s="15" t="s">
        <v>206</v>
      </c>
      <c r="D23" s="20">
        <v>342</v>
      </c>
      <c r="E23" s="20">
        <v>850</v>
      </c>
      <c r="F23" s="24">
        <f t="shared" si="0"/>
        <v>2.4853801169590644</v>
      </c>
    </row>
    <row r="24" spans="1:6" ht="64.5" thickBot="1">
      <c r="A24" s="1" t="s">
        <v>139</v>
      </c>
      <c r="B24" s="3" t="s">
        <v>140</v>
      </c>
      <c r="C24" s="15" t="s">
        <v>206</v>
      </c>
      <c r="D24" s="20">
        <v>338</v>
      </c>
      <c r="E24" s="20">
        <v>532</v>
      </c>
      <c r="F24" s="24">
        <f t="shared" si="0"/>
        <v>1.5739644970414202</v>
      </c>
    </row>
    <row r="25" spans="1:6" ht="51.75" thickBot="1">
      <c r="A25" s="1" t="s">
        <v>167</v>
      </c>
      <c r="B25" s="4" t="s">
        <v>170</v>
      </c>
      <c r="C25" s="15" t="s">
        <v>208</v>
      </c>
      <c r="D25" s="20">
        <v>332</v>
      </c>
      <c r="E25" s="20">
        <v>708</v>
      </c>
      <c r="F25" s="24">
        <f t="shared" si="0"/>
        <v>2.1325301204819276</v>
      </c>
    </row>
    <row r="26" spans="1:6" ht="64.5" thickBot="1">
      <c r="A26" s="1" t="s">
        <v>175</v>
      </c>
      <c r="B26" s="3" t="s">
        <v>182</v>
      </c>
      <c r="C26" s="16" t="s">
        <v>209</v>
      </c>
      <c r="D26" s="20">
        <v>258</v>
      </c>
      <c r="E26" s="20">
        <v>1257</v>
      </c>
      <c r="F26" s="24">
        <f t="shared" si="0"/>
        <v>4.8720930232558137</v>
      </c>
    </row>
    <row r="27" spans="1:6" ht="64.5" thickBot="1">
      <c r="A27" s="1" t="s">
        <v>141</v>
      </c>
      <c r="B27" s="4" t="s">
        <v>142</v>
      </c>
      <c r="C27" s="15" t="s">
        <v>206</v>
      </c>
      <c r="D27" s="20">
        <v>240</v>
      </c>
      <c r="E27" s="20">
        <v>326</v>
      </c>
      <c r="F27" s="24">
        <f t="shared" si="0"/>
        <v>1.3583333333333334</v>
      </c>
    </row>
    <row r="28" spans="1:6" ht="64.5" thickBot="1">
      <c r="A28" s="1" t="s">
        <v>143</v>
      </c>
      <c r="B28" s="3" t="s">
        <v>144</v>
      </c>
      <c r="C28" s="15" t="s">
        <v>206</v>
      </c>
      <c r="D28" s="20">
        <v>208</v>
      </c>
      <c r="E28" s="20">
        <v>290</v>
      </c>
      <c r="F28" s="24">
        <f t="shared" si="0"/>
        <v>1.3942307692307692</v>
      </c>
    </row>
    <row r="29" spans="1:6" ht="64.5" thickBot="1">
      <c r="A29" s="1" t="s">
        <v>175</v>
      </c>
      <c r="B29" s="4" t="s">
        <v>178</v>
      </c>
      <c r="C29" s="16" t="s">
        <v>209</v>
      </c>
      <c r="D29" s="20">
        <v>183</v>
      </c>
      <c r="E29" s="20">
        <v>547</v>
      </c>
      <c r="F29" s="24">
        <f t="shared" si="0"/>
        <v>2.9890710382513661</v>
      </c>
    </row>
    <row r="30" spans="1:6" ht="15.75" customHeight="1" thickBot="1">
      <c r="A30" s="1" t="s">
        <v>167</v>
      </c>
      <c r="B30" s="3" t="s">
        <v>168</v>
      </c>
      <c r="C30" s="15" t="s">
        <v>208</v>
      </c>
      <c r="D30" s="18">
        <v>165</v>
      </c>
      <c r="E30" s="18">
        <v>234</v>
      </c>
      <c r="F30" s="24">
        <f t="shared" si="0"/>
        <v>1.4181818181818182</v>
      </c>
    </row>
    <row r="31" spans="1:6" ht="64.5" thickBot="1">
      <c r="A31" s="1" t="s">
        <v>189</v>
      </c>
      <c r="B31" s="4" t="s">
        <v>190</v>
      </c>
      <c r="C31" s="16" t="s">
        <v>209</v>
      </c>
      <c r="D31" s="20">
        <v>107</v>
      </c>
      <c r="E31" s="20">
        <v>247</v>
      </c>
      <c r="F31" s="24">
        <f t="shared" si="0"/>
        <v>2.3084112149532712</v>
      </c>
    </row>
    <row r="32" spans="1:6" ht="64.5" thickBot="1">
      <c r="A32" s="1" t="s">
        <v>175</v>
      </c>
      <c r="B32" s="3" t="s">
        <v>183</v>
      </c>
      <c r="C32" s="16" t="s">
        <v>209</v>
      </c>
      <c r="D32" s="20">
        <v>98</v>
      </c>
      <c r="E32" s="20">
        <v>206</v>
      </c>
      <c r="F32" s="24">
        <f t="shared" si="0"/>
        <v>2.1020408163265305</v>
      </c>
    </row>
    <row r="33" spans="1:6" ht="64.5" thickBot="1">
      <c r="A33" s="1" t="s">
        <v>195</v>
      </c>
      <c r="B33" s="3" t="s">
        <v>201</v>
      </c>
      <c r="C33" s="16" t="s">
        <v>209</v>
      </c>
      <c r="D33" s="20">
        <v>96</v>
      </c>
      <c r="E33" s="20">
        <v>268</v>
      </c>
      <c r="F33" s="24">
        <f t="shared" si="0"/>
        <v>2.7916666666666665</v>
      </c>
    </row>
    <row r="34" spans="1:6" ht="64.5" thickBot="1">
      <c r="A34" s="1" t="s">
        <v>175</v>
      </c>
      <c r="B34" s="3" t="s">
        <v>181</v>
      </c>
      <c r="C34" s="16" t="s">
        <v>209</v>
      </c>
      <c r="D34" s="20">
        <v>92</v>
      </c>
      <c r="E34" s="20">
        <v>231</v>
      </c>
      <c r="F34" s="24">
        <f t="shared" si="0"/>
        <v>2.5108695652173911</v>
      </c>
    </row>
    <row r="35" spans="1:6" ht="64.5" thickBot="1">
      <c r="A35" s="1" t="s">
        <v>147</v>
      </c>
      <c r="B35" s="3" t="s">
        <v>149</v>
      </c>
      <c r="C35" s="15" t="s">
        <v>206</v>
      </c>
      <c r="D35" s="20">
        <v>92</v>
      </c>
      <c r="E35" s="20">
        <v>132</v>
      </c>
      <c r="F35" s="24">
        <f t="shared" si="0"/>
        <v>1.4347826086956521</v>
      </c>
    </row>
    <row r="36" spans="1:6" ht="64.5" thickBot="1">
      <c r="A36" s="1" t="s">
        <v>189</v>
      </c>
      <c r="B36" s="3" t="s">
        <v>191</v>
      </c>
      <c r="C36" s="16" t="s">
        <v>209</v>
      </c>
      <c r="D36" s="20">
        <v>86</v>
      </c>
      <c r="E36" s="20">
        <v>151</v>
      </c>
      <c r="F36" s="24">
        <f t="shared" si="0"/>
        <v>1.7558139534883721</v>
      </c>
    </row>
    <row r="37" spans="1:6" ht="64.5" thickBot="1">
      <c r="A37" s="1" t="s">
        <v>147</v>
      </c>
      <c r="B37" s="4" t="s">
        <v>148</v>
      </c>
      <c r="C37" s="15" t="s">
        <v>206</v>
      </c>
      <c r="D37" s="18">
        <v>86</v>
      </c>
      <c r="E37" s="18">
        <v>109</v>
      </c>
      <c r="F37" s="24">
        <f t="shared" si="0"/>
        <v>1.2674418604651163</v>
      </c>
    </row>
    <row r="38" spans="1:6" ht="15.75" customHeight="1" thickBot="1">
      <c r="A38" s="1" t="s">
        <v>137</v>
      </c>
      <c r="B38" s="2" t="s">
        <v>138</v>
      </c>
      <c r="C38" s="15" t="s">
        <v>206</v>
      </c>
      <c r="D38" s="18">
        <v>85</v>
      </c>
      <c r="E38" s="18">
        <v>104</v>
      </c>
      <c r="F38" s="24">
        <f t="shared" si="0"/>
        <v>1.223529411764706</v>
      </c>
    </row>
    <row r="39" spans="1:6" ht="51.75" thickBot="1">
      <c r="A39" s="1" t="s">
        <v>151</v>
      </c>
      <c r="B39" s="3" t="s">
        <v>155</v>
      </c>
      <c r="C39" s="15" t="s">
        <v>207</v>
      </c>
      <c r="D39" s="20">
        <v>75</v>
      </c>
      <c r="E39" s="20">
        <v>425</v>
      </c>
      <c r="F39" s="24">
        <f t="shared" ref="F39:F64" si="1">E39/D39</f>
        <v>5.666666666666667</v>
      </c>
    </row>
    <row r="40" spans="1:6" ht="51.75" thickBot="1">
      <c r="A40" s="1" t="s">
        <v>167</v>
      </c>
      <c r="B40" s="3" t="s">
        <v>169</v>
      </c>
      <c r="C40" s="15" t="s">
        <v>208</v>
      </c>
      <c r="D40" s="20">
        <v>75</v>
      </c>
      <c r="E40" s="20">
        <v>99</v>
      </c>
      <c r="F40" s="24">
        <f t="shared" si="1"/>
        <v>1.32</v>
      </c>
    </row>
    <row r="41" spans="1:6" ht="64.5" thickBot="1">
      <c r="A41" s="1" t="s">
        <v>175</v>
      </c>
      <c r="B41" s="3" t="s">
        <v>179</v>
      </c>
      <c r="C41" s="16" t="s">
        <v>209</v>
      </c>
      <c r="D41" s="20">
        <v>70</v>
      </c>
      <c r="E41" s="20">
        <v>126</v>
      </c>
      <c r="F41" s="24">
        <f t="shared" si="1"/>
        <v>1.8</v>
      </c>
    </row>
    <row r="42" spans="1:6" ht="51.75" thickBot="1">
      <c r="A42" s="1" t="s">
        <v>158</v>
      </c>
      <c r="B42" s="3" t="s">
        <v>160</v>
      </c>
      <c r="C42" s="15" t="s">
        <v>207</v>
      </c>
      <c r="D42" s="18">
        <v>69</v>
      </c>
      <c r="E42" s="18">
        <v>110</v>
      </c>
      <c r="F42" s="24">
        <f t="shared" si="1"/>
        <v>1.5942028985507246</v>
      </c>
    </row>
    <row r="43" spans="1:6" ht="64.5" thickBot="1">
      <c r="A43" s="1" t="s">
        <v>175</v>
      </c>
      <c r="B43" s="3" t="s">
        <v>180</v>
      </c>
      <c r="C43" s="16" t="s">
        <v>209</v>
      </c>
      <c r="D43" s="18">
        <v>65</v>
      </c>
      <c r="E43" s="18">
        <v>239</v>
      </c>
      <c r="F43" s="24">
        <f t="shared" si="1"/>
        <v>3.6769230769230767</v>
      </c>
    </row>
    <row r="44" spans="1:6" ht="51.75" thickBot="1">
      <c r="A44" s="1" t="s">
        <v>151</v>
      </c>
      <c r="B44" s="3" t="s">
        <v>154</v>
      </c>
      <c r="C44" s="15" t="s">
        <v>207</v>
      </c>
      <c r="D44" s="18">
        <v>62</v>
      </c>
      <c r="E44" s="18">
        <v>275</v>
      </c>
      <c r="F44" s="24">
        <f t="shared" si="1"/>
        <v>4.435483870967742</v>
      </c>
    </row>
    <row r="45" spans="1:6" ht="64.5" thickBot="1">
      <c r="A45" s="1" t="s">
        <v>189</v>
      </c>
      <c r="B45" s="3" t="s">
        <v>192</v>
      </c>
      <c r="C45" s="16" t="s">
        <v>209</v>
      </c>
      <c r="D45" s="18">
        <v>60</v>
      </c>
      <c r="E45" s="18">
        <v>75</v>
      </c>
      <c r="F45" s="24">
        <f t="shared" si="1"/>
        <v>1.25</v>
      </c>
    </row>
    <row r="46" spans="1:6" ht="51.75" thickBot="1">
      <c r="A46" s="1" t="s">
        <v>158</v>
      </c>
      <c r="B46" s="3" t="s">
        <v>159</v>
      </c>
      <c r="C46" s="15" t="s">
        <v>207</v>
      </c>
      <c r="D46" s="20">
        <v>59</v>
      </c>
      <c r="E46" s="20">
        <v>78</v>
      </c>
      <c r="F46" s="24">
        <f t="shared" si="1"/>
        <v>1.3220338983050848</v>
      </c>
    </row>
    <row r="47" spans="1:6" ht="64.5" thickBot="1">
      <c r="A47" s="1" t="s">
        <v>203</v>
      </c>
      <c r="B47" s="4" t="s">
        <v>204</v>
      </c>
      <c r="C47" s="16" t="s">
        <v>209</v>
      </c>
      <c r="D47" s="18">
        <v>57</v>
      </c>
      <c r="E47" s="18">
        <v>116</v>
      </c>
      <c r="F47" s="24">
        <f t="shared" si="1"/>
        <v>2.0350877192982457</v>
      </c>
    </row>
    <row r="48" spans="1:6" ht="64.5" thickBot="1">
      <c r="A48" s="1" t="s">
        <v>189</v>
      </c>
      <c r="B48" s="3" t="s">
        <v>193</v>
      </c>
      <c r="C48" s="16" t="s">
        <v>209</v>
      </c>
      <c r="D48" s="20">
        <v>44</v>
      </c>
      <c r="E48" s="20">
        <v>52</v>
      </c>
      <c r="F48" s="24">
        <f t="shared" si="1"/>
        <v>1.1818181818181819</v>
      </c>
    </row>
    <row r="49" spans="1:6" ht="64.5" thickBot="1">
      <c r="A49" s="1" t="s">
        <v>175</v>
      </c>
      <c r="B49" s="4" t="s">
        <v>185</v>
      </c>
      <c r="C49" s="16" t="s">
        <v>209</v>
      </c>
      <c r="D49" s="18">
        <v>43</v>
      </c>
      <c r="E49" s="18">
        <v>122</v>
      </c>
      <c r="F49" s="24">
        <f t="shared" si="1"/>
        <v>2.8372093023255816</v>
      </c>
    </row>
    <row r="50" spans="1:6" ht="64.5" thickBot="1">
      <c r="A50" s="1" t="s">
        <v>203</v>
      </c>
      <c r="B50" s="3" t="s">
        <v>205</v>
      </c>
      <c r="C50" s="16" t="s">
        <v>209</v>
      </c>
      <c r="D50" s="20">
        <v>37</v>
      </c>
      <c r="E50" s="20">
        <v>55</v>
      </c>
      <c r="F50" s="24">
        <f t="shared" si="1"/>
        <v>1.4864864864864864</v>
      </c>
    </row>
    <row r="51" spans="1:6" ht="51.75" thickBot="1">
      <c r="A51" s="1" t="s">
        <v>151</v>
      </c>
      <c r="B51" s="3" t="s">
        <v>153</v>
      </c>
      <c r="C51" s="15" t="s">
        <v>207</v>
      </c>
      <c r="D51" s="20">
        <v>32</v>
      </c>
      <c r="E51" s="20">
        <v>96</v>
      </c>
      <c r="F51" s="24">
        <f t="shared" si="1"/>
        <v>3</v>
      </c>
    </row>
    <row r="52" spans="1:6" ht="64.5" thickBot="1">
      <c r="A52" s="1" t="s">
        <v>195</v>
      </c>
      <c r="B52" s="3" t="s">
        <v>198</v>
      </c>
      <c r="C52" s="16" t="s">
        <v>209</v>
      </c>
      <c r="D52" s="18">
        <v>28</v>
      </c>
      <c r="E52" s="18">
        <v>98</v>
      </c>
      <c r="F52" s="24">
        <f t="shared" si="1"/>
        <v>3.5</v>
      </c>
    </row>
    <row r="53" spans="1:6" ht="51.75" thickBot="1">
      <c r="A53" s="1" t="s">
        <v>151</v>
      </c>
      <c r="B53" s="3" t="s">
        <v>157</v>
      </c>
      <c r="C53" s="15" t="s">
        <v>207</v>
      </c>
      <c r="D53" s="20">
        <v>28</v>
      </c>
      <c r="E53" s="20">
        <v>42</v>
      </c>
      <c r="F53" s="24">
        <f t="shared" si="1"/>
        <v>1.5</v>
      </c>
    </row>
    <row r="54" spans="1:6" ht="51.75" thickBot="1">
      <c r="A54" s="1" t="s">
        <v>151</v>
      </c>
      <c r="B54" s="4" t="s">
        <v>156</v>
      </c>
      <c r="C54" s="15" t="s">
        <v>207</v>
      </c>
      <c r="D54" s="20">
        <v>27</v>
      </c>
      <c r="E54" s="20">
        <v>34</v>
      </c>
      <c r="F54" s="24">
        <f t="shared" si="1"/>
        <v>1.2592592592592593</v>
      </c>
    </row>
    <row r="55" spans="1:6" ht="64.5" thickBot="1">
      <c r="A55" s="1" t="s">
        <v>186</v>
      </c>
      <c r="B55" s="3" t="s">
        <v>188</v>
      </c>
      <c r="C55" s="16" t="s">
        <v>209</v>
      </c>
      <c r="D55" s="20">
        <v>23</v>
      </c>
      <c r="E55" s="20">
        <v>43</v>
      </c>
      <c r="F55" s="24">
        <f t="shared" si="1"/>
        <v>1.8695652173913044</v>
      </c>
    </row>
    <row r="56" spans="1:6" ht="64.5" thickBot="1">
      <c r="A56" s="1" t="s">
        <v>195</v>
      </c>
      <c r="B56" s="3" t="s">
        <v>199</v>
      </c>
      <c r="C56" s="16" t="s">
        <v>209</v>
      </c>
      <c r="D56" s="20">
        <v>22</v>
      </c>
      <c r="E56" s="20">
        <v>90</v>
      </c>
      <c r="F56" s="24">
        <f t="shared" si="1"/>
        <v>4.0909090909090908</v>
      </c>
    </row>
    <row r="57" spans="1:6" ht="51.75" thickBot="1">
      <c r="A57" s="1" t="s">
        <v>151</v>
      </c>
      <c r="B57" s="3" t="s">
        <v>152</v>
      </c>
      <c r="C57" s="15" t="s">
        <v>207</v>
      </c>
      <c r="D57" s="20">
        <v>22</v>
      </c>
      <c r="E57" s="20">
        <v>35</v>
      </c>
      <c r="F57" s="24">
        <f t="shared" si="1"/>
        <v>1.5909090909090908</v>
      </c>
    </row>
    <row r="58" spans="1:6" ht="64.5" thickBot="1">
      <c r="A58" s="1" t="s">
        <v>175</v>
      </c>
      <c r="B58" s="3" t="s">
        <v>177</v>
      </c>
      <c r="C58" s="16" t="s">
        <v>209</v>
      </c>
      <c r="D58" s="20">
        <v>20</v>
      </c>
      <c r="E58" s="20">
        <v>22</v>
      </c>
      <c r="F58" s="24">
        <f t="shared" si="1"/>
        <v>1.1000000000000001</v>
      </c>
    </row>
    <row r="59" spans="1:6" ht="64.5" thickBot="1">
      <c r="A59" s="1" t="s">
        <v>203</v>
      </c>
      <c r="B59" s="3" t="s">
        <v>202</v>
      </c>
      <c r="C59" s="16" t="s">
        <v>209</v>
      </c>
      <c r="D59" s="20">
        <v>14</v>
      </c>
      <c r="E59" s="20">
        <v>14</v>
      </c>
      <c r="F59" s="24">
        <f t="shared" si="1"/>
        <v>1</v>
      </c>
    </row>
    <row r="60" spans="1:6" ht="64.5" thickBot="1">
      <c r="A60" s="1" t="s">
        <v>186</v>
      </c>
      <c r="B60" s="3" t="s">
        <v>187</v>
      </c>
      <c r="C60" s="16" t="s">
        <v>209</v>
      </c>
      <c r="D60" s="20">
        <v>13</v>
      </c>
      <c r="E60" s="20">
        <v>38</v>
      </c>
      <c r="F60" s="24">
        <f t="shared" si="1"/>
        <v>2.9230769230769229</v>
      </c>
    </row>
    <row r="61" spans="1:6" ht="64.5" thickBot="1">
      <c r="A61" s="1" t="s">
        <v>195</v>
      </c>
      <c r="B61" s="4" t="s">
        <v>197</v>
      </c>
      <c r="C61" s="16" t="s">
        <v>209</v>
      </c>
      <c r="D61" s="20">
        <v>11</v>
      </c>
      <c r="E61" s="20">
        <v>16</v>
      </c>
      <c r="F61" s="24">
        <f t="shared" si="1"/>
        <v>1.4545454545454546</v>
      </c>
    </row>
    <row r="62" spans="1:6" ht="64.5" thickBot="1">
      <c r="A62" s="1" t="s">
        <v>195</v>
      </c>
      <c r="B62" s="3" t="s">
        <v>200</v>
      </c>
      <c r="C62" s="16" t="s">
        <v>209</v>
      </c>
      <c r="D62" s="20">
        <v>8</v>
      </c>
      <c r="E62" s="20">
        <v>16</v>
      </c>
      <c r="F62" s="24">
        <f t="shared" si="1"/>
        <v>2</v>
      </c>
    </row>
    <row r="63" spans="1:6" ht="64.5" thickBot="1">
      <c r="A63" s="1" t="s">
        <v>195</v>
      </c>
      <c r="B63" s="3" t="s">
        <v>202</v>
      </c>
      <c r="C63" s="16" t="s">
        <v>209</v>
      </c>
      <c r="D63" s="20">
        <v>7</v>
      </c>
      <c r="E63" s="20">
        <v>11</v>
      </c>
      <c r="F63" s="24">
        <f t="shared" si="1"/>
        <v>1.5714285714285714</v>
      </c>
    </row>
    <row r="64" spans="1:6" ht="64.5" thickBot="1">
      <c r="A64" s="1" t="s">
        <v>195</v>
      </c>
      <c r="B64" s="4" t="s">
        <v>196</v>
      </c>
      <c r="C64" s="16" t="s">
        <v>209</v>
      </c>
      <c r="D64" s="20">
        <v>1</v>
      </c>
      <c r="E64" s="20">
        <v>2</v>
      </c>
      <c r="F64" s="24">
        <f t="shared" si="1"/>
        <v>2</v>
      </c>
    </row>
  </sheetData>
  <autoFilter ref="A1:F1" xr:uid="{00000000-0009-0000-0000-000003000000}">
    <sortState ref="A2:F64">
      <sortCondition descending="1" ref="D1"/>
    </sortState>
  </autoFilter>
  <conditionalFormatting sqref="F2:F64">
    <cfRule type="cellIs" dxfId="77" priority="2" operator="lessThan">
      <formula>2.5</formula>
    </cfRule>
    <cfRule type="cellIs" dxfId="76" priority="3" operator="between">
      <formula>2.5</formula>
      <formula>3</formula>
    </cfRule>
    <cfRule type="cellIs" dxfId="75" priority="4" operator="greaterThan">
      <formula>3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531D12C-44ED-40E9-84C7-A3B89DA25A45}">
            <xm:f>NOT(ISERROR(SEARCH("-----",F2)))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F2:F64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3"/>
  <sheetViews>
    <sheetView workbookViewId="0">
      <selection activeCell="K18" sqref="K18"/>
    </sheetView>
  </sheetViews>
  <sheetFormatPr baseColWidth="10" defaultColWidth="11.42578125" defaultRowHeight="14.25"/>
  <cols>
    <col min="1" max="1" width="21.42578125" style="8" customWidth="1"/>
    <col min="2" max="3" width="11.42578125" style="8"/>
    <col min="4" max="4" width="21.42578125" style="8" customWidth="1"/>
    <col min="5" max="6" width="11.42578125" style="8"/>
    <col min="7" max="7" width="21.42578125" style="8" customWidth="1"/>
    <col min="8" max="16384" width="11.42578125" style="8"/>
  </cols>
  <sheetData>
    <row r="1" spans="1:9" ht="15.75">
      <c r="A1" s="183" t="s">
        <v>252</v>
      </c>
      <c r="B1" s="184"/>
      <c r="C1" s="184"/>
      <c r="D1" s="184"/>
      <c r="E1" s="184"/>
      <c r="F1" s="184"/>
      <c r="G1" s="184"/>
      <c r="H1" s="184"/>
      <c r="I1" s="184"/>
    </row>
    <row r="2" spans="1:9">
      <c r="A2" s="177" t="s">
        <v>254</v>
      </c>
      <c r="B2" s="178"/>
      <c r="C2" s="179"/>
      <c r="D2" s="180" t="s">
        <v>253</v>
      </c>
      <c r="E2" s="181"/>
      <c r="F2" s="182"/>
      <c r="G2" s="180" t="s">
        <v>256</v>
      </c>
      <c r="H2" s="181"/>
      <c r="I2" s="182"/>
    </row>
    <row r="3" spans="1:9">
      <c r="A3" s="33" t="s">
        <v>255</v>
      </c>
      <c r="B3" s="34" t="s">
        <v>42</v>
      </c>
      <c r="C3" s="35" t="s">
        <v>212</v>
      </c>
      <c r="D3" s="36" t="s">
        <v>255</v>
      </c>
      <c r="E3" s="34" t="s">
        <v>42</v>
      </c>
      <c r="F3" s="37" t="s">
        <v>212</v>
      </c>
      <c r="G3" s="36" t="s">
        <v>255</v>
      </c>
      <c r="H3" s="34" t="s">
        <v>174</v>
      </c>
      <c r="I3" s="37" t="s">
        <v>212</v>
      </c>
    </row>
    <row r="4" spans="1:9" ht="38.25">
      <c r="A4" s="15" t="s">
        <v>0</v>
      </c>
      <c r="B4" s="17" t="s">
        <v>3</v>
      </c>
      <c r="C4" s="26">
        <v>20.511794871794873</v>
      </c>
      <c r="D4" s="25" t="s">
        <v>43</v>
      </c>
      <c r="E4" s="17" t="s">
        <v>44</v>
      </c>
      <c r="F4" s="27">
        <v>14.743009320905459</v>
      </c>
      <c r="G4" s="25" t="s">
        <v>127</v>
      </c>
      <c r="H4" s="17" t="s">
        <v>129</v>
      </c>
      <c r="I4" s="27">
        <v>32.2640350877193</v>
      </c>
    </row>
    <row r="5" spans="1:9">
      <c r="A5" s="15" t="s">
        <v>21</v>
      </c>
      <c r="B5" s="17" t="s">
        <v>28</v>
      </c>
      <c r="C5" s="26">
        <v>18.416666666666668</v>
      </c>
      <c r="D5" s="25" t="s">
        <v>84</v>
      </c>
      <c r="E5" s="17" t="s">
        <v>97</v>
      </c>
      <c r="F5" s="27">
        <v>8.8282608695652183</v>
      </c>
      <c r="G5" s="25" t="s">
        <v>164</v>
      </c>
      <c r="H5" s="17" t="s">
        <v>166</v>
      </c>
      <c r="I5" s="27">
        <v>32.011121408711773</v>
      </c>
    </row>
    <row r="6" spans="1:9" ht="38.25">
      <c r="A6" s="15" t="s">
        <v>0</v>
      </c>
      <c r="B6" s="17" t="s">
        <v>2</v>
      </c>
      <c r="C6" s="26">
        <v>17.903816793893128</v>
      </c>
      <c r="D6" s="25" t="s">
        <v>84</v>
      </c>
      <c r="E6" s="17" t="s">
        <v>96</v>
      </c>
      <c r="F6" s="27">
        <v>6.6470588235294121</v>
      </c>
      <c r="G6" s="25" t="s">
        <v>167</v>
      </c>
      <c r="H6" s="17" t="s">
        <v>172</v>
      </c>
      <c r="I6" s="27">
        <v>13.129870129870129</v>
      </c>
    </row>
    <row r="7" spans="1:9" ht="38.25">
      <c r="A7" s="15" t="s">
        <v>250</v>
      </c>
      <c r="B7" s="17" t="s">
        <v>40</v>
      </c>
      <c r="C7" s="26">
        <v>16.547783251231529</v>
      </c>
      <c r="D7" s="25" t="s">
        <v>84</v>
      </c>
      <c r="E7" s="17" t="s">
        <v>87</v>
      </c>
      <c r="F7" s="27">
        <v>6.23046875</v>
      </c>
      <c r="G7" s="25" t="s">
        <v>127</v>
      </c>
      <c r="H7" s="17" t="s">
        <v>132</v>
      </c>
      <c r="I7" s="27">
        <v>11.676555023923445</v>
      </c>
    </row>
    <row r="8" spans="1:9" ht="38.25">
      <c r="A8" s="15" t="s">
        <v>251</v>
      </c>
      <c r="B8" s="17" t="s">
        <v>38</v>
      </c>
      <c r="C8" s="26">
        <v>14.440162271805274</v>
      </c>
      <c r="D8" s="25" t="s">
        <v>65</v>
      </c>
      <c r="E8" s="17" t="s">
        <v>72</v>
      </c>
      <c r="F8" s="27">
        <v>5.5921052631578947</v>
      </c>
      <c r="G8" s="25" t="s">
        <v>127</v>
      </c>
      <c r="H8" s="17" t="s">
        <v>131</v>
      </c>
      <c r="I8" s="27">
        <v>11.643925233644859</v>
      </c>
    </row>
    <row r="9" spans="1:9">
      <c r="A9" s="15" t="s">
        <v>19</v>
      </c>
      <c r="B9" s="17" t="s">
        <v>20</v>
      </c>
      <c r="C9" s="26">
        <v>14.390745501285346</v>
      </c>
      <c r="D9" s="25" t="s">
        <v>84</v>
      </c>
      <c r="E9" s="17" t="s">
        <v>89</v>
      </c>
      <c r="F9" s="27">
        <v>5.208333333333333</v>
      </c>
      <c r="G9" s="25" t="s">
        <v>79</v>
      </c>
      <c r="H9" s="17" t="s">
        <v>134</v>
      </c>
      <c r="I9" s="27">
        <v>6.9783728115345003</v>
      </c>
    </row>
    <row r="10" spans="1:9" ht="25.5">
      <c r="A10" s="15" t="s">
        <v>21</v>
      </c>
      <c r="B10" s="17" t="s">
        <v>24</v>
      </c>
      <c r="C10" s="26">
        <v>14.192825112107624</v>
      </c>
      <c r="D10" s="25" t="s">
        <v>84</v>
      </c>
      <c r="E10" s="17" t="s">
        <v>85</v>
      </c>
      <c r="F10" s="27">
        <v>5.0855263157894735</v>
      </c>
      <c r="G10" s="25" t="s">
        <v>175</v>
      </c>
      <c r="H10" s="17" t="s">
        <v>176</v>
      </c>
      <c r="I10" s="27">
        <v>6.1507246376811597</v>
      </c>
    </row>
    <row r="11" spans="1:9" ht="25.5">
      <c r="A11" s="15" t="s">
        <v>21</v>
      </c>
      <c r="B11" s="17" t="s">
        <v>22</v>
      </c>
      <c r="C11" s="26">
        <v>11.886363636363637</v>
      </c>
      <c r="D11" s="25" t="s">
        <v>54</v>
      </c>
      <c r="E11" s="17" t="s">
        <v>55</v>
      </c>
      <c r="F11" s="27">
        <v>4.6201923076923075</v>
      </c>
      <c r="G11" s="25" t="s">
        <v>167</v>
      </c>
      <c r="H11" s="17" t="s">
        <v>171</v>
      </c>
      <c r="I11" s="27">
        <v>5.9395348837209303</v>
      </c>
    </row>
    <row r="12" spans="1:9" ht="25.5">
      <c r="A12" s="15" t="s">
        <v>21</v>
      </c>
      <c r="B12" s="17" t="s">
        <v>26</v>
      </c>
      <c r="C12" s="26">
        <v>10.989769820971867</v>
      </c>
      <c r="D12" s="25" t="s">
        <v>46</v>
      </c>
      <c r="E12" s="17" t="s">
        <v>47</v>
      </c>
      <c r="F12" s="27">
        <v>4.6062052505966591</v>
      </c>
      <c r="G12" s="25" t="s">
        <v>167</v>
      </c>
      <c r="H12" s="17" t="s">
        <v>173</v>
      </c>
      <c r="I12" s="27">
        <v>5.7222963951935917</v>
      </c>
    </row>
    <row r="13" spans="1:9" ht="39" thickBot="1">
      <c r="A13" s="28" t="s">
        <v>35</v>
      </c>
      <c r="B13" s="38" t="s">
        <v>36</v>
      </c>
      <c r="C13" s="29">
        <v>10.773584905660377</v>
      </c>
      <c r="D13" s="30" t="s">
        <v>107</v>
      </c>
      <c r="E13" s="38" t="s">
        <v>118</v>
      </c>
      <c r="F13" s="31">
        <v>4.604166666666667</v>
      </c>
      <c r="G13" s="30" t="s">
        <v>151</v>
      </c>
      <c r="H13" s="38" t="s">
        <v>155</v>
      </c>
      <c r="I13" s="31">
        <v>5.666666666666667</v>
      </c>
    </row>
  </sheetData>
  <mergeCells count="4">
    <mergeCell ref="A2:C2"/>
    <mergeCell ref="D2:F2"/>
    <mergeCell ref="G2:I2"/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workbookViewId="0">
      <selection activeCell="G22" sqref="G22"/>
    </sheetView>
  </sheetViews>
  <sheetFormatPr baseColWidth="10" defaultColWidth="11.42578125" defaultRowHeight="14.25"/>
  <cols>
    <col min="1" max="1" width="21.42578125" style="8" customWidth="1"/>
    <col min="2" max="3" width="11.42578125" style="8"/>
    <col min="4" max="4" width="21.42578125" style="8" customWidth="1"/>
    <col min="5" max="6" width="11.42578125" style="8"/>
    <col min="7" max="7" width="21.42578125" style="8" customWidth="1"/>
    <col min="8" max="16384" width="11.42578125" style="8"/>
  </cols>
  <sheetData>
    <row r="1" spans="1:9" ht="15.75">
      <c r="A1" s="185" t="s">
        <v>275</v>
      </c>
      <c r="B1" s="186"/>
      <c r="C1" s="186"/>
      <c r="D1" s="186"/>
      <c r="E1" s="186"/>
      <c r="F1" s="186"/>
      <c r="G1" s="186"/>
      <c r="H1" s="186"/>
      <c r="I1" s="187"/>
    </row>
    <row r="2" spans="1:9">
      <c r="A2" s="188" t="s">
        <v>254</v>
      </c>
      <c r="B2" s="189"/>
      <c r="C2" s="189"/>
      <c r="D2" s="190" t="s">
        <v>253</v>
      </c>
      <c r="E2" s="190"/>
      <c r="F2" s="190"/>
      <c r="G2" s="190" t="s">
        <v>256</v>
      </c>
      <c r="H2" s="190"/>
      <c r="I2" s="191"/>
    </row>
    <row r="3" spans="1:9">
      <c r="A3" s="48" t="s">
        <v>255</v>
      </c>
      <c r="B3" s="49" t="s">
        <v>42</v>
      </c>
      <c r="C3" s="49" t="s">
        <v>274</v>
      </c>
      <c r="D3" s="49" t="s">
        <v>255</v>
      </c>
      <c r="E3" s="49" t="s">
        <v>42</v>
      </c>
      <c r="F3" s="49" t="s">
        <v>274</v>
      </c>
      <c r="G3" s="49" t="s">
        <v>255</v>
      </c>
      <c r="H3" s="49" t="s">
        <v>174</v>
      </c>
      <c r="I3" s="50" t="s">
        <v>274</v>
      </c>
    </row>
    <row r="4" spans="1:9" ht="38.25">
      <c r="A4" s="15" t="s">
        <v>0</v>
      </c>
      <c r="B4" s="10" t="s">
        <v>3</v>
      </c>
      <c r="C4" s="40">
        <v>19999</v>
      </c>
      <c r="D4" s="25" t="s">
        <v>43</v>
      </c>
      <c r="E4" s="10" t="s">
        <v>44</v>
      </c>
      <c r="F4" s="45">
        <v>11072</v>
      </c>
      <c r="G4" s="10" t="s">
        <v>127</v>
      </c>
      <c r="H4" s="10" t="s">
        <v>129</v>
      </c>
      <c r="I4" s="41">
        <v>36781</v>
      </c>
    </row>
    <row r="5" spans="1:9" ht="25.5">
      <c r="A5" s="15" t="s">
        <v>250</v>
      </c>
      <c r="B5" s="10" t="s">
        <v>40</v>
      </c>
      <c r="C5" s="40">
        <v>16796</v>
      </c>
      <c r="D5" s="25" t="s">
        <v>84</v>
      </c>
      <c r="E5" s="10" t="s">
        <v>97</v>
      </c>
      <c r="F5" s="46">
        <v>4061</v>
      </c>
      <c r="G5" s="10" t="s">
        <v>164</v>
      </c>
      <c r="H5" s="10" t="s">
        <v>166</v>
      </c>
      <c r="I5" s="41">
        <v>34540</v>
      </c>
    </row>
    <row r="6" spans="1:9" ht="38.25">
      <c r="A6" s="15" t="s">
        <v>251</v>
      </c>
      <c r="B6" s="10" t="s">
        <v>38</v>
      </c>
      <c r="C6" s="40">
        <v>14238</v>
      </c>
      <c r="D6" s="25" t="s">
        <v>79</v>
      </c>
      <c r="E6" s="10" t="s">
        <v>83</v>
      </c>
      <c r="F6" s="46">
        <v>2242</v>
      </c>
      <c r="G6" s="10" t="s">
        <v>127</v>
      </c>
      <c r="H6" s="10" t="s">
        <v>131</v>
      </c>
      <c r="I6" s="42">
        <v>12459</v>
      </c>
    </row>
    <row r="7" spans="1:9" ht="38.25">
      <c r="A7" s="15" t="s">
        <v>0</v>
      </c>
      <c r="B7" s="10" t="s">
        <v>2</v>
      </c>
      <c r="C7" s="40">
        <v>11727</v>
      </c>
      <c r="D7" s="25" t="s">
        <v>46</v>
      </c>
      <c r="E7" s="10" t="s">
        <v>47</v>
      </c>
      <c r="F7" s="46">
        <v>1930</v>
      </c>
      <c r="G7" s="10" t="s">
        <v>127</v>
      </c>
      <c r="H7" s="10" t="s">
        <v>132</v>
      </c>
      <c r="I7" s="41">
        <v>12202</v>
      </c>
    </row>
    <row r="8" spans="1:9" ht="25.5">
      <c r="A8" s="15" t="s">
        <v>35</v>
      </c>
      <c r="B8" s="10" t="s">
        <v>36</v>
      </c>
      <c r="C8" s="40">
        <v>11420</v>
      </c>
      <c r="D8" s="25" t="s">
        <v>50</v>
      </c>
      <c r="E8" s="10" t="s">
        <v>52</v>
      </c>
      <c r="F8" s="46">
        <v>1726</v>
      </c>
      <c r="G8" s="10" t="s">
        <v>167</v>
      </c>
      <c r="H8" s="10" t="s">
        <v>172</v>
      </c>
      <c r="I8" s="41">
        <v>7077</v>
      </c>
    </row>
    <row r="9" spans="1:9">
      <c r="A9" s="15" t="s">
        <v>21</v>
      </c>
      <c r="B9" s="10" t="s">
        <v>24</v>
      </c>
      <c r="C9" s="51">
        <v>9495</v>
      </c>
      <c r="D9" s="25" t="s">
        <v>50</v>
      </c>
      <c r="E9" s="10" t="s">
        <v>51</v>
      </c>
      <c r="F9" s="45">
        <v>1656</v>
      </c>
      <c r="G9" s="10" t="s">
        <v>79</v>
      </c>
      <c r="H9" s="10" t="s">
        <v>134</v>
      </c>
      <c r="I9" s="41">
        <v>6776</v>
      </c>
    </row>
    <row r="10" spans="1:9" ht="38.25">
      <c r="A10" s="15" t="s">
        <v>0</v>
      </c>
      <c r="B10" s="10" t="s">
        <v>1</v>
      </c>
      <c r="C10" s="40">
        <v>8028</v>
      </c>
      <c r="D10" s="25" t="s">
        <v>84</v>
      </c>
      <c r="E10" s="10" t="s">
        <v>87</v>
      </c>
      <c r="F10" s="46">
        <v>1595</v>
      </c>
      <c r="G10" s="10" t="s">
        <v>167</v>
      </c>
      <c r="H10" s="10" t="s">
        <v>171</v>
      </c>
      <c r="I10" s="41">
        <v>5108</v>
      </c>
    </row>
    <row r="11" spans="1:9" ht="25.5">
      <c r="A11" s="15" t="s">
        <v>14</v>
      </c>
      <c r="B11" s="10" t="s">
        <v>15</v>
      </c>
      <c r="C11" s="40">
        <v>6876</v>
      </c>
      <c r="D11" s="25" t="s">
        <v>43</v>
      </c>
      <c r="E11" s="39" t="s">
        <v>45</v>
      </c>
      <c r="F11" s="46">
        <v>1489</v>
      </c>
      <c r="G11" s="10" t="s">
        <v>167</v>
      </c>
      <c r="H11" s="10" t="s">
        <v>173</v>
      </c>
      <c r="I11" s="42">
        <v>4286</v>
      </c>
    </row>
    <row r="12" spans="1:9" ht="38.25">
      <c r="A12" s="15" t="s">
        <v>21</v>
      </c>
      <c r="B12" s="10" t="s">
        <v>22</v>
      </c>
      <c r="C12" s="51">
        <v>6276</v>
      </c>
      <c r="D12" s="25" t="s">
        <v>79</v>
      </c>
      <c r="E12" s="10" t="s">
        <v>80</v>
      </c>
      <c r="F12" s="46">
        <v>1159</v>
      </c>
      <c r="G12" s="10" t="s">
        <v>127</v>
      </c>
      <c r="H12" s="10" t="s">
        <v>128</v>
      </c>
      <c r="I12" s="41">
        <v>4040</v>
      </c>
    </row>
    <row r="13" spans="1:9" ht="39" thickBot="1">
      <c r="A13" s="28" t="s">
        <v>19</v>
      </c>
      <c r="B13" s="43" t="s">
        <v>20</v>
      </c>
      <c r="C13" s="52">
        <v>5598</v>
      </c>
      <c r="D13" s="30" t="s">
        <v>54</v>
      </c>
      <c r="E13" s="43" t="s">
        <v>55</v>
      </c>
      <c r="F13" s="47">
        <v>961</v>
      </c>
      <c r="G13" s="43" t="s">
        <v>127</v>
      </c>
      <c r="H13" s="43" t="s">
        <v>133</v>
      </c>
      <c r="I13" s="44">
        <v>2163</v>
      </c>
    </row>
  </sheetData>
  <mergeCells count="4">
    <mergeCell ref="A1:I1"/>
    <mergeCell ref="A2:C2"/>
    <mergeCell ref="D2:F2"/>
    <mergeCell ref="G2:I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48572"/>
  <sheetViews>
    <sheetView topLeftCell="A42" zoomScaleNormal="100" workbookViewId="0">
      <selection activeCell="A57" sqref="A57:XFD86"/>
    </sheetView>
  </sheetViews>
  <sheetFormatPr baseColWidth="10" defaultColWidth="11.42578125" defaultRowHeight="15"/>
  <cols>
    <col min="1" max="1" width="58.7109375" style="14" bestFit="1" customWidth="1"/>
    <col min="2" max="2" width="9.28515625" style="14" customWidth="1"/>
    <col min="3" max="3" width="27.5703125" style="22" customWidth="1"/>
    <col min="4" max="4" width="13" style="11" hidden="1" customWidth="1"/>
    <col min="5" max="5" width="14" style="11" hidden="1" customWidth="1"/>
    <col min="6" max="6" width="12.7109375" style="7" hidden="1" customWidth="1"/>
    <col min="7" max="7" width="37" style="14" hidden="1" customWidth="1"/>
    <col min="8" max="8" width="34.28515625" style="14" hidden="1" customWidth="1"/>
    <col min="9" max="9" width="22.85546875" style="14" customWidth="1"/>
    <col min="10" max="10" width="47.28515625" style="14" bestFit="1" customWidth="1"/>
    <col min="11" max="16384" width="11.42578125" style="14"/>
  </cols>
  <sheetData>
    <row r="1" spans="1:10" ht="48" thickBot="1">
      <c r="A1" s="87" t="s">
        <v>401</v>
      </c>
      <c r="B1" s="88" t="s">
        <v>42</v>
      </c>
      <c r="C1" s="89" t="s">
        <v>227</v>
      </c>
      <c r="D1" s="90" t="s">
        <v>210</v>
      </c>
      <c r="E1" s="90" t="s">
        <v>211</v>
      </c>
      <c r="F1" s="91" t="s">
        <v>212</v>
      </c>
      <c r="G1" s="92" t="s">
        <v>278</v>
      </c>
      <c r="H1" s="92" t="s">
        <v>279</v>
      </c>
      <c r="I1" s="91" t="s">
        <v>293</v>
      </c>
      <c r="J1" s="93" t="s">
        <v>297</v>
      </c>
    </row>
    <row r="2" spans="1:10">
      <c r="A2" s="79" t="s">
        <v>251</v>
      </c>
      <c r="B2" s="80" t="s">
        <v>38</v>
      </c>
      <c r="C2" s="81" t="s">
        <v>232</v>
      </c>
      <c r="D2" s="82">
        <v>986</v>
      </c>
      <c r="E2" s="82">
        <v>14238</v>
      </c>
      <c r="F2" s="83">
        <f t="shared" ref="F2:F25" si="0">E2/D2</f>
        <v>14.440162271805274</v>
      </c>
      <c r="G2" s="83">
        <f t="shared" ref="G2:G25" si="1">E2/1060</f>
        <v>13.432075471698113</v>
      </c>
      <c r="H2" s="84">
        <f t="shared" ref="H2:H25" si="2">F2-G2</f>
        <v>1.0080868001071615</v>
      </c>
      <c r="I2" s="85" t="s">
        <v>294</v>
      </c>
      <c r="J2" s="86" t="s">
        <v>300</v>
      </c>
    </row>
    <row r="3" spans="1:10">
      <c r="A3" s="67" t="s">
        <v>251</v>
      </c>
      <c r="B3" s="54" t="s">
        <v>39</v>
      </c>
      <c r="C3" s="130" t="s">
        <v>233</v>
      </c>
      <c r="D3" s="131">
        <v>370</v>
      </c>
      <c r="E3" s="131">
        <v>653</v>
      </c>
      <c r="F3" s="132">
        <f t="shared" si="0"/>
        <v>1.7648648648648648</v>
      </c>
      <c r="G3" s="132">
        <f t="shared" si="1"/>
        <v>0.61603773584905663</v>
      </c>
      <c r="H3" s="133">
        <f t="shared" si="2"/>
        <v>1.1488271290158081</v>
      </c>
      <c r="I3" s="134" t="s">
        <v>294</v>
      </c>
      <c r="J3" s="135" t="s">
        <v>300</v>
      </c>
    </row>
    <row r="4" spans="1:10" s="128" customFormat="1">
      <c r="A4" s="67" t="s">
        <v>251</v>
      </c>
      <c r="B4" s="54" t="s">
        <v>328</v>
      </c>
      <c r="C4" s="130" t="s">
        <v>234</v>
      </c>
      <c r="D4" s="131">
        <v>370</v>
      </c>
      <c r="E4" s="131">
        <v>653</v>
      </c>
      <c r="F4" s="132">
        <f t="shared" si="0"/>
        <v>1.7648648648648648</v>
      </c>
      <c r="G4" s="132">
        <f t="shared" si="1"/>
        <v>0.61603773584905663</v>
      </c>
      <c r="H4" s="133">
        <f t="shared" si="2"/>
        <v>1.1488271290158081</v>
      </c>
      <c r="I4" s="134" t="s">
        <v>294</v>
      </c>
      <c r="J4" s="135" t="s">
        <v>300</v>
      </c>
    </row>
    <row r="5" spans="1:10" s="128" customFormat="1">
      <c r="A5" s="67" t="s">
        <v>251</v>
      </c>
      <c r="B5" s="54" t="s">
        <v>303</v>
      </c>
      <c r="C5" s="130" t="s">
        <v>305</v>
      </c>
      <c r="D5" s="131">
        <v>370</v>
      </c>
      <c r="E5" s="131">
        <v>653</v>
      </c>
      <c r="F5" s="132">
        <f t="shared" si="0"/>
        <v>1.7648648648648648</v>
      </c>
      <c r="G5" s="132">
        <f t="shared" si="1"/>
        <v>0.61603773584905663</v>
      </c>
      <c r="H5" s="133">
        <f t="shared" si="2"/>
        <v>1.1488271290158081</v>
      </c>
      <c r="I5" s="134" t="s">
        <v>294</v>
      </c>
      <c r="J5" s="135" t="s">
        <v>300</v>
      </c>
    </row>
    <row r="6" spans="1:10" s="128" customFormat="1">
      <c r="A6" s="67" t="s">
        <v>251</v>
      </c>
      <c r="B6" s="54" t="s">
        <v>304</v>
      </c>
      <c r="C6" s="130" t="s">
        <v>235</v>
      </c>
      <c r="D6" s="131">
        <v>370</v>
      </c>
      <c r="E6" s="131">
        <v>653</v>
      </c>
      <c r="F6" s="132">
        <f t="shared" si="0"/>
        <v>1.7648648648648648</v>
      </c>
      <c r="G6" s="132">
        <f t="shared" si="1"/>
        <v>0.61603773584905663</v>
      </c>
      <c r="H6" s="133">
        <f t="shared" si="2"/>
        <v>1.1488271290158081</v>
      </c>
      <c r="I6" s="134" t="s">
        <v>294</v>
      </c>
      <c r="J6" s="135" t="s">
        <v>300</v>
      </c>
    </row>
    <row r="7" spans="1:10" s="128" customFormat="1">
      <c r="A7" s="67" t="s">
        <v>250</v>
      </c>
      <c r="B7" s="54" t="s">
        <v>40</v>
      </c>
      <c r="C7" s="130" t="s">
        <v>234</v>
      </c>
      <c r="D7" s="131">
        <v>1015</v>
      </c>
      <c r="E7" s="131">
        <v>16796</v>
      </c>
      <c r="F7" s="132">
        <f t="shared" si="0"/>
        <v>16.547783251231529</v>
      </c>
      <c r="G7" s="132">
        <f t="shared" si="1"/>
        <v>15.845283018867924</v>
      </c>
      <c r="H7" s="133">
        <f t="shared" si="2"/>
        <v>0.70250023236360448</v>
      </c>
      <c r="I7" s="134" t="s">
        <v>294</v>
      </c>
      <c r="J7" s="135" t="s">
        <v>300</v>
      </c>
    </row>
    <row r="8" spans="1:10" s="128" customFormat="1">
      <c r="A8" s="67" t="s">
        <v>250</v>
      </c>
      <c r="B8" s="54" t="s">
        <v>306</v>
      </c>
      <c r="C8" s="130" t="s">
        <v>305</v>
      </c>
      <c r="D8" s="131">
        <v>1015</v>
      </c>
      <c r="E8" s="131">
        <v>16796</v>
      </c>
      <c r="F8" s="132">
        <f t="shared" si="0"/>
        <v>16.547783251231529</v>
      </c>
      <c r="G8" s="132">
        <f t="shared" si="1"/>
        <v>15.845283018867924</v>
      </c>
      <c r="H8" s="133">
        <f t="shared" si="2"/>
        <v>0.70250023236360448</v>
      </c>
      <c r="I8" s="134" t="s">
        <v>294</v>
      </c>
      <c r="J8" s="135" t="s">
        <v>300</v>
      </c>
    </row>
    <row r="9" spans="1:10" s="128" customFormat="1">
      <c r="A9" s="67" t="s">
        <v>250</v>
      </c>
      <c r="B9" s="54" t="s">
        <v>307</v>
      </c>
      <c r="C9" s="130" t="s">
        <v>235</v>
      </c>
      <c r="D9" s="131">
        <v>1015</v>
      </c>
      <c r="E9" s="131">
        <v>16796</v>
      </c>
      <c r="F9" s="132">
        <f t="shared" si="0"/>
        <v>16.547783251231529</v>
      </c>
      <c r="G9" s="132">
        <f t="shared" si="1"/>
        <v>15.845283018867924</v>
      </c>
      <c r="H9" s="133">
        <f t="shared" si="2"/>
        <v>0.70250023236360448</v>
      </c>
      <c r="I9" s="134" t="s">
        <v>294</v>
      </c>
      <c r="J9" s="135" t="s">
        <v>300</v>
      </c>
    </row>
    <row r="10" spans="1:10" s="128" customFormat="1">
      <c r="A10" s="67" t="s">
        <v>244</v>
      </c>
      <c r="B10" s="54" t="s">
        <v>4</v>
      </c>
      <c r="C10" s="130" t="s">
        <v>232</v>
      </c>
      <c r="D10" s="131">
        <v>593</v>
      </c>
      <c r="E10" s="131">
        <v>1274</v>
      </c>
      <c r="F10" s="132">
        <f t="shared" si="0"/>
        <v>2.1483979763912311</v>
      </c>
      <c r="G10" s="132">
        <f t="shared" si="1"/>
        <v>1.2018867924528303</v>
      </c>
      <c r="H10" s="133">
        <f t="shared" si="2"/>
        <v>0.94651118393840084</v>
      </c>
      <c r="I10" s="134" t="s">
        <v>294</v>
      </c>
      <c r="J10" s="135" t="s">
        <v>333</v>
      </c>
    </row>
    <row r="11" spans="1:10" s="128" customFormat="1">
      <c r="A11" s="67" t="s">
        <v>244</v>
      </c>
      <c r="B11" s="54" t="s">
        <v>5</v>
      </c>
      <c r="C11" s="130" t="s">
        <v>233</v>
      </c>
      <c r="D11" s="131">
        <v>572</v>
      </c>
      <c r="E11" s="131">
        <v>1412</v>
      </c>
      <c r="F11" s="132">
        <f t="shared" si="0"/>
        <v>2.4685314685314683</v>
      </c>
      <c r="G11" s="132">
        <f t="shared" si="1"/>
        <v>1.3320754716981131</v>
      </c>
      <c r="H11" s="133">
        <f t="shared" si="2"/>
        <v>1.1364559968333552</v>
      </c>
      <c r="I11" s="134" t="s">
        <v>294</v>
      </c>
      <c r="J11" s="135" t="s">
        <v>333</v>
      </c>
    </row>
    <row r="12" spans="1:10" s="128" customFormat="1">
      <c r="A12" s="67" t="s">
        <v>244</v>
      </c>
      <c r="B12" s="54" t="s">
        <v>6</v>
      </c>
      <c r="C12" s="130" t="s">
        <v>234</v>
      </c>
      <c r="D12" s="131">
        <v>545</v>
      </c>
      <c r="E12" s="131">
        <v>1218</v>
      </c>
      <c r="F12" s="132">
        <f t="shared" si="0"/>
        <v>2.2348623853211009</v>
      </c>
      <c r="G12" s="132">
        <f t="shared" si="1"/>
        <v>1.149056603773585</v>
      </c>
      <c r="H12" s="133">
        <f t="shared" si="2"/>
        <v>1.0858057815475159</v>
      </c>
      <c r="I12" s="134" t="s">
        <v>294</v>
      </c>
      <c r="J12" s="135" t="s">
        <v>333</v>
      </c>
    </row>
    <row r="13" spans="1:10" s="128" customFormat="1" ht="15.75" customHeight="1">
      <c r="A13" s="67" t="s">
        <v>244</v>
      </c>
      <c r="B13" s="54" t="s">
        <v>7</v>
      </c>
      <c r="C13" s="130" t="s">
        <v>243</v>
      </c>
      <c r="D13" s="131">
        <v>111</v>
      </c>
      <c r="E13" s="131">
        <v>127</v>
      </c>
      <c r="F13" s="132">
        <f t="shared" si="0"/>
        <v>1.1441441441441442</v>
      </c>
      <c r="G13" s="132">
        <f t="shared" si="1"/>
        <v>0.11981132075471698</v>
      </c>
      <c r="H13" s="133">
        <f t="shared" si="2"/>
        <v>1.0243328233894273</v>
      </c>
      <c r="I13" s="134" t="s">
        <v>294</v>
      </c>
      <c r="J13" s="135" t="s">
        <v>333</v>
      </c>
    </row>
    <row r="14" spans="1:10" s="128" customFormat="1">
      <c r="A14" s="67" t="s">
        <v>244</v>
      </c>
      <c r="B14" s="54" t="s">
        <v>8</v>
      </c>
      <c r="C14" s="130" t="s">
        <v>235</v>
      </c>
      <c r="D14" s="131">
        <v>415</v>
      </c>
      <c r="E14" s="131">
        <v>781</v>
      </c>
      <c r="F14" s="132">
        <f t="shared" si="0"/>
        <v>1.8819277108433734</v>
      </c>
      <c r="G14" s="132">
        <f t="shared" si="1"/>
        <v>0.73679245283018868</v>
      </c>
      <c r="H14" s="133">
        <f t="shared" si="2"/>
        <v>1.1451352580131848</v>
      </c>
      <c r="I14" s="134" t="s">
        <v>294</v>
      </c>
      <c r="J14" s="135" t="s">
        <v>333</v>
      </c>
    </row>
    <row r="15" spans="1:10" s="128" customFormat="1">
      <c r="A15" s="67" t="s">
        <v>245</v>
      </c>
      <c r="B15" s="54" t="s">
        <v>9</v>
      </c>
      <c r="C15" s="130" t="s">
        <v>232</v>
      </c>
      <c r="D15" s="131">
        <v>454</v>
      </c>
      <c r="E15" s="131">
        <v>825</v>
      </c>
      <c r="F15" s="132">
        <f t="shared" si="0"/>
        <v>1.8171806167400881</v>
      </c>
      <c r="G15" s="132">
        <f t="shared" si="1"/>
        <v>0.77830188679245282</v>
      </c>
      <c r="H15" s="133">
        <f t="shared" si="2"/>
        <v>1.0388787299476352</v>
      </c>
      <c r="I15" s="134" t="s">
        <v>294</v>
      </c>
      <c r="J15" s="135" t="s">
        <v>333</v>
      </c>
    </row>
    <row r="16" spans="1:10" s="128" customFormat="1">
      <c r="A16" s="67" t="s">
        <v>245</v>
      </c>
      <c r="B16" s="54" t="s">
        <v>10</v>
      </c>
      <c r="C16" s="130" t="s">
        <v>233</v>
      </c>
      <c r="D16" s="131">
        <v>503</v>
      </c>
      <c r="E16" s="131">
        <v>1074</v>
      </c>
      <c r="F16" s="132">
        <f t="shared" si="0"/>
        <v>2.1351888667992047</v>
      </c>
      <c r="G16" s="132">
        <f t="shared" si="1"/>
        <v>1.0132075471698114</v>
      </c>
      <c r="H16" s="133">
        <f t="shared" si="2"/>
        <v>1.1219813196293933</v>
      </c>
      <c r="I16" s="134" t="s">
        <v>294</v>
      </c>
      <c r="J16" s="135" t="s">
        <v>333</v>
      </c>
    </row>
    <row r="17" spans="1:10" s="128" customFormat="1">
      <c r="A17" s="67" t="s">
        <v>245</v>
      </c>
      <c r="B17" s="54" t="s">
        <v>11</v>
      </c>
      <c r="C17" s="130" t="s">
        <v>234</v>
      </c>
      <c r="D17" s="131">
        <v>607</v>
      </c>
      <c r="E17" s="131">
        <v>1384</v>
      </c>
      <c r="F17" s="132">
        <f t="shared" si="0"/>
        <v>2.2800658978583197</v>
      </c>
      <c r="G17" s="132">
        <f t="shared" si="1"/>
        <v>1.3056603773584905</v>
      </c>
      <c r="H17" s="133">
        <f t="shared" si="2"/>
        <v>0.9744055204998292</v>
      </c>
      <c r="I17" s="134" t="s">
        <v>294</v>
      </c>
      <c r="J17" s="135" t="s">
        <v>333</v>
      </c>
    </row>
    <row r="18" spans="1:10" s="128" customFormat="1">
      <c r="A18" s="67" t="s">
        <v>245</v>
      </c>
      <c r="B18" s="54" t="s">
        <v>12</v>
      </c>
      <c r="C18" s="130" t="s">
        <v>243</v>
      </c>
      <c r="D18" s="131">
        <v>118</v>
      </c>
      <c r="E18" s="131">
        <v>142</v>
      </c>
      <c r="F18" s="132">
        <f t="shared" si="0"/>
        <v>1.2033898305084745</v>
      </c>
      <c r="G18" s="132">
        <f t="shared" si="1"/>
        <v>0.13396226415094339</v>
      </c>
      <c r="H18" s="133">
        <f t="shared" si="2"/>
        <v>1.069427566357531</v>
      </c>
      <c r="I18" s="134" t="s">
        <v>294</v>
      </c>
      <c r="J18" s="135" t="s">
        <v>333</v>
      </c>
    </row>
    <row r="19" spans="1:10" s="128" customFormat="1">
      <c r="A19" s="67" t="s">
        <v>245</v>
      </c>
      <c r="B19" s="54" t="s">
        <v>13</v>
      </c>
      <c r="C19" s="130" t="s">
        <v>235</v>
      </c>
      <c r="D19" s="131">
        <v>502</v>
      </c>
      <c r="E19" s="131">
        <v>1355</v>
      </c>
      <c r="F19" s="132">
        <f t="shared" si="0"/>
        <v>2.6992031872509958</v>
      </c>
      <c r="G19" s="132">
        <f t="shared" si="1"/>
        <v>1.2783018867924529</v>
      </c>
      <c r="H19" s="133">
        <f t="shared" si="2"/>
        <v>1.4209013004585429</v>
      </c>
      <c r="I19" s="134" t="s">
        <v>294</v>
      </c>
      <c r="J19" s="135" t="s">
        <v>333</v>
      </c>
    </row>
    <row r="20" spans="1:10" s="128" customFormat="1">
      <c r="A20" s="67" t="s">
        <v>0</v>
      </c>
      <c r="B20" s="54" t="s">
        <v>3</v>
      </c>
      <c r="C20" s="130" t="s">
        <v>242</v>
      </c>
      <c r="D20" s="131">
        <v>975</v>
      </c>
      <c r="E20" s="131">
        <v>19999</v>
      </c>
      <c r="F20" s="132">
        <f t="shared" si="0"/>
        <v>20.511794871794873</v>
      </c>
      <c r="G20" s="132">
        <f t="shared" si="1"/>
        <v>18.866981132075473</v>
      </c>
      <c r="H20" s="133">
        <f t="shared" si="2"/>
        <v>1.6448137397193996</v>
      </c>
      <c r="I20" s="134" t="s">
        <v>294</v>
      </c>
      <c r="J20" s="135" t="s">
        <v>333</v>
      </c>
    </row>
    <row r="21" spans="1:10" s="128" customFormat="1">
      <c r="A21" s="67" t="s">
        <v>0</v>
      </c>
      <c r="B21" s="54" t="s">
        <v>309</v>
      </c>
      <c r="C21" s="54" t="s">
        <v>241</v>
      </c>
      <c r="D21" s="131">
        <v>831</v>
      </c>
      <c r="E21" s="131">
        <v>8028</v>
      </c>
      <c r="F21" s="132">
        <f t="shared" si="0"/>
        <v>9.6606498194945853</v>
      </c>
      <c r="G21" s="132">
        <f t="shared" si="1"/>
        <v>7.5735849056603772</v>
      </c>
      <c r="H21" s="133">
        <f t="shared" si="2"/>
        <v>2.0870649138342081</v>
      </c>
      <c r="I21" s="134" t="s">
        <v>294</v>
      </c>
      <c r="J21" s="135" t="s">
        <v>333</v>
      </c>
    </row>
    <row r="22" spans="1:10" s="128" customFormat="1">
      <c r="A22" s="67" t="s">
        <v>0</v>
      </c>
      <c r="B22" s="54" t="s">
        <v>310</v>
      </c>
      <c r="C22" s="54" t="s">
        <v>241</v>
      </c>
      <c r="D22" s="131">
        <v>831</v>
      </c>
      <c r="E22" s="131">
        <v>8028</v>
      </c>
      <c r="F22" s="132">
        <f t="shared" si="0"/>
        <v>9.6606498194945853</v>
      </c>
      <c r="G22" s="132">
        <f t="shared" si="1"/>
        <v>7.5735849056603772</v>
      </c>
      <c r="H22" s="133">
        <f t="shared" si="2"/>
        <v>2.0870649138342081</v>
      </c>
      <c r="I22" s="134" t="s">
        <v>294</v>
      </c>
      <c r="J22" s="135" t="s">
        <v>333</v>
      </c>
    </row>
    <row r="23" spans="1:10" s="144" customFormat="1">
      <c r="A23" s="136" t="s">
        <v>0</v>
      </c>
      <c r="B23" s="137" t="s">
        <v>329</v>
      </c>
      <c r="C23" s="137" t="s">
        <v>241</v>
      </c>
      <c r="D23" s="138">
        <v>831</v>
      </c>
      <c r="E23" s="138">
        <v>8028</v>
      </c>
      <c r="F23" s="139">
        <f t="shared" ref="F23" si="3">E23/D23</f>
        <v>9.6606498194945853</v>
      </c>
      <c r="G23" s="139">
        <f t="shared" ref="G23" si="4">E23/1060</f>
        <v>7.5735849056603772</v>
      </c>
      <c r="H23" s="140">
        <f t="shared" ref="H23" si="5">F23-G23</f>
        <v>2.0870649138342081</v>
      </c>
      <c r="I23" s="141" t="s">
        <v>294</v>
      </c>
      <c r="J23" s="142" t="s">
        <v>334</v>
      </c>
    </row>
    <row r="24" spans="1:10" s="128" customFormat="1">
      <c r="A24" s="67" t="s">
        <v>0</v>
      </c>
      <c r="B24" s="54" t="s">
        <v>2</v>
      </c>
      <c r="C24" s="54" t="s">
        <v>241</v>
      </c>
      <c r="D24" s="131">
        <v>655</v>
      </c>
      <c r="E24" s="131">
        <v>11727</v>
      </c>
      <c r="F24" s="132">
        <f t="shared" si="0"/>
        <v>17.903816793893128</v>
      </c>
      <c r="G24" s="132">
        <f t="shared" si="1"/>
        <v>11.063207547169812</v>
      </c>
      <c r="H24" s="133">
        <f t="shared" si="2"/>
        <v>6.8406092467233162</v>
      </c>
      <c r="I24" s="134" t="s">
        <v>294</v>
      </c>
      <c r="J24" s="135" t="s">
        <v>333</v>
      </c>
    </row>
    <row r="25" spans="1:10" s="128" customFormat="1">
      <c r="A25" s="67" t="s">
        <v>301</v>
      </c>
      <c r="B25" s="54" t="s">
        <v>302</v>
      </c>
      <c r="C25" s="54" t="s">
        <v>308</v>
      </c>
      <c r="D25" s="131">
        <v>151</v>
      </c>
      <c r="E25" s="131">
        <v>332</v>
      </c>
      <c r="F25" s="132">
        <f t="shared" si="0"/>
        <v>2.1986754966887418</v>
      </c>
      <c r="G25" s="132">
        <f t="shared" si="1"/>
        <v>0.31320754716981131</v>
      </c>
      <c r="H25" s="133">
        <f t="shared" si="2"/>
        <v>1.8854679495189306</v>
      </c>
      <c r="I25" s="134" t="s">
        <v>294</v>
      </c>
      <c r="J25" s="135" t="s">
        <v>333</v>
      </c>
    </row>
    <row r="26" spans="1:10" s="128" customFormat="1">
      <c r="A26" s="67" t="s">
        <v>246</v>
      </c>
      <c r="B26" s="54" t="s">
        <v>4</v>
      </c>
      <c r="C26" s="130" t="s">
        <v>232</v>
      </c>
      <c r="D26" s="131"/>
      <c r="E26" s="131"/>
      <c r="F26" s="64" t="s">
        <v>215</v>
      </c>
      <c r="G26" s="143" t="s">
        <v>215</v>
      </c>
      <c r="H26" s="143" t="s">
        <v>215</v>
      </c>
      <c r="I26" s="134" t="s">
        <v>294</v>
      </c>
      <c r="J26" s="135" t="s">
        <v>335</v>
      </c>
    </row>
    <row r="27" spans="1:10" s="128" customFormat="1">
      <c r="A27" s="67" t="s">
        <v>246</v>
      </c>
      <c r="B27" s="54" t="s">
        <v>5</v>
      </c>
      <c r="C27" s="130" t="s">
        <v>233</v>
      </c>
      <c r="D27" s="131"/>
      <c r="E27" s="131"/>
      <c r="F27" s="64" t="s">
        <v>215</v>
      </c>
      <c r="G27" s="143" t="s">
        <v>215</v>
      </c>
      <c r="H27" s="143" t="s">
        <v>215</v>
      </c>
      <c r="I27" s="134" t="s">
        <v>294</v>
      </c>
      <c r="J27" s="135" t="s">
        <v>335</v>
      </c>
    </row>
    <row r="28" spans="1:10" ht="15" customHeight="1">
      <c r="A28" s="67" t="s">
        <v>246</v>
      </c>
      <c r="B28" s="54" t="s">
        <v>6</v>
      </c>
      <c r="C28" s="130" t="s">
        <v>234</v>
      </c>
      <c r="D28" s="131"/>
      <c r="E28" s="131"/>
      <c r="F28" s="64" t="s">
        <v>215</v>
      </c>
      <c r="G28" s="143" t="s">
        <v>215</v>
      </c>
      <c r="H28" s="143" t="s">
        <v>215</v>
      </c>
      <c r="I28" s="134" t="s">
        <v>294</v>
      </c>
      <c r="J28" s="135" t="s">
        <v>335</v>
      </c>
    </row>
    <row r="29" spans="1:10">
      <c r="A29" s="67" t="s">
        <v>246</v>
      </c>
      <c r="B29" s="54" t="s">
        <v>7</v>
      </c>
      <c r="C29" s="130" t="s">
        <v>243</v>
      </c>
      <c r="D29" s="131"/>
      <c r="E29" s="131"/>
      <c r="F29" s="64" t="s">
        <v>215</v>
      </c>
      <c r="G29" s="143" t="s">
        <v>215</v>
      </c>
      <c r="H29" s="143" t="s">
        <v>215</v>
      </c>
      <c r="I29" s="134" t="s">
        <v>294</v>
      </c>
      <c r="J29" s="135" t="s">
        <v>335</v>
      </c>
    </row>
    <row r="30" spans="1:10">
      <c r="A30" s="67" t="s">
        <v>246</v>
      </c>
      <c r="B30" s="54" t="s">
        <v>8</v>
      </c>
      <c r="C30" s="130" t="s">
        <v>235</v>
      </c>
      <c r="D30" s="131"/>
      <c r="E30" s="131"/>
      <c r="F30" s="64" t="s">
        <v>215</v>
      </c>
      <c r="G30" s="143" t="s">
        <v>215</v>
      </c>
      <c r="H30" s="143" t="s">
        <v>215</v>
      </c>
      <c r="I30" s="134" t="s">
        <v>294</v>
      </c>
      <c r="J30" s="135" t="s">
        <v>335</v>
      </c>
    </row>
    <row r="31" spans="1:10">
      <c r="A31" s="67" t="s">
        <v>247</v>
      </c>
      <c r="B31" s="54" t="s">
        <v>9</v>
      </c>
      <c r="C31" s="130" t="s">
        <v>232</v>
      </c>
      <c r="D31" s="131"/>
      <c r="E31" s="131"/>
      <c r="F31" s="64" t="s">
        <v>215</v>
      </c>
      <c r="G31" s="143" t="s">
        <v>215</v>
      </c>
      <c r="H31" s="143" t="s">
        <v>215</v>
      </c>
      <c r="I31" s="134" t="s">
        <v>294</v>
      </c>
      <c r="J31" s="135" t="s">
        <v>335</v>
      </c>
    </row>
    <row r="32" spans="1:10">
      <c r="A32" s="67" t="s">
        <v>247</v>
      </c>
      <c r="B32" s="54" t="s">
        <v>10</v>
      </c>
      <c r="C32" s="130" t="s">
        <v>233</v>
      </c>
      <c r="D32" s="131"/>
      <c r="E32" s="131"/>
      <c r="F32" s="64" t="s">
        <v>215</v>
      </c>
      <c r="G32" s="143" t="s">
        <v>215</v>
      </c>
      <c r="H32" s="143" t="s">
        <v>215</v>
      </c>
      <c r="I32" s="134" t="s">
        <v>294</v>
      </c>
      <c r="J32" s="135" t="s">
        <v>335</v>
      </c>
    </row>
    <row r="33" spans="1:10" ht="15" customHeight="1">
      <c r="A33" s="67" t="s">
        <v>247</v>
      </c>
      <c r="B33" s="54" t="s">
        <v>11</v>
      </c>
      <c r="C33" s="130" t="s">
        <v>234</v>
      </c>
      <c r="D33" s="131"/>
      <c r="E33" s="131"/>
      <c r="F33" s="64" t="s">
        <v>215</v>
      </c>
      <c r="G33" s="143" t="s">
        <v>215</v>
      </c>
      <c r="H33" s="143" t="s">
        <v>215</v>
      </c>
      <c r="I33" s="134" t="s">
        <v>294</v>
      </c>
      <c r="J33" s="135" t="s">
        <v>335</v>
      </c>
    </row>
    <row r="34" spans="1:10">
      <c r="A34" s="67" t="s">
        <v>247</v>
      </c>
      <c r="B34" s="54" t="s">
        <v>12</v>
      </c>
      <c r="C34" s="130" t="s">
        <v>243</v>
      </c>
      <c r="D34" s="131"/>
      <c r="E34" s="131"/>
      <c r="F34" s="64" t="s">
        <v>215</v>
      </c>
      <c r="G34" s="143" t="s">
        <v>215</v>
      </c>
      <c r="H34" s="143" t="s">
        <v>215</v>
      </c>
      <c r="I34" s="134" t="s">
        <v>294</v>
      </c>
      <c r="J34" s="135" t="s">
        <v>335</v>
      </c>
    </row>
    <row r="35" spans="1:10">
      <c r="A35" s="67" t="s">
        <v>247</v>
      </c>
      <c r="B35" s="54" t="s">
        <v>13</v>
      </c>
      <c r="C35" s="130" t="s">
        <v>235</v>
      </c>
      <c r="D35" s="131"/>
      <c r="E35" s="131"/>
      <c r="F35" s="64" t="s">
        <v>215</v>
      </c>
      <c r="G35" s="143" t="s">
        <v>215</v>
      </c>
      <c r="H35" s="143" t="s">
        <v>215</v>
      </c>
      <c r="I35" s="134" t="s">
        <v>294</v>
      </c>
      <c r="J35" s="135" t="s">
        <v>335</v>
      </c>
    </row>
    <row r="36" spans="1:10">
      <c r="A36" s="67" t="s">
        <v>14</v>
      </c>
      <c r="B36" s="54" t="s">
        <v>15</v>
      </c>
      <c r="C36" s="54" t="s">
        <v>315</v>
      </c>
      <c r="D36" s="131">
        <v>761</v>
      </c>
      <c r="E36" s="131">
        <v>6876</v>
      </c>
      <c r="F36" s="132">
        <f>E36/D36</f>
        <v>9.0354796320630744</v>
      </c>
      <c r="G36" s="132">
        <f>E36/1060</f>
        <v>6.4867924528301888</v>
      </c>
      <c r="H36" s="133">
        <f>F36-G36</f>
        <v>2.5486871792328856</v>
      </c>
      <c r="I36" s="134" t="s">
        <v>294</v>
      </c>
      <c r="J36" s="135" t="s">
        <v>335</v>
      </c>
    </row>
    <row r="37" spans="1:10">
      <c r="A37" s="67" t="s">
        <v>14</v>
      </c>
      <c r="B37" s="54" t="s">
        <v>16</v>
      </c>
      <c r="C37" s="54" t="s">
        <v>312</v>
      </c>
      <c r="D37" s="131">
        <v>555</v>
      </c>
      <c r="E37" s="131">
        <v>3231</v>
      </c>
      <c r="F37" s="132">
        <f>E37/D37</f>
        <v>5.8216216216216212</v>
      </c>
      <c r="G37" s="132">
        <f>E37/1060</f>
        <v>3.04811320754717</v>
      </c>
      <c r="H37" s="133">
        <f>F37-G37</f>
        <v>2.7735084140744513</v>
      </c>
      <c r="I37" s="134" t="s">
        <v>294</v>
      </c>
      <c r="J37" s="135" t="s">
        <v>335</v>
      </c>
    </row>
    <row r="38" spans="1:10">
      <c r="A38" s="67" t="s">
        <v>14</v>
      </c>
      <c r="B38" s="54" t="s">
        <v>17</v>
      </c>
      <c r="C38" s="54" t="s">
        <v>313</v>
      </c>
      <c r="D38" s="131">
        <v>335</v>
      </c>
      <c r="E38" s="131">
        <v>1428</v>
      </c>
      <c r="F38" s="132">
        <f>E38/D38</f>
        <v>4.2626865671641792</v>
      </c>
      <c r="G38" s="132">
        <f>E38/1060</f>
        <v>1.3471698113207546</v>
      </c>
      <c r="H38" s="133">
        <f>F38-G38</f>
        <v>2.9155167558434245</v>
      </c>
      <c r="I38" s="134" t="s">
        <v>294</v>
      </c>
      <c r="J38" s="135" t="s">
        <v>335</v>
      </c>
    </row>
    <row r="39" spans="1:10">
      <c r="A39" s="67" t="s">
        <v>14</v>
      </c>
      <c r="B39" s="54" t="s">
        <v>18</v>
      </c>
      <c r="C39" s="54" t="s">
        <v>314</v>
      </c>
      <c r="D39" s="131">
        <v>151</v>
      </c>
      <c r="E39" s="131">
        <v>332</v>
      </c>
      <c r="F39" s="132">
        <f>E39/D39</f>
        <v>2.1986754966887418</v>
      </c>
      <c r="G39" s="132">
        <f>E39/1060</f>
        <v>0.31320754716981131</v>
      </c>
      <c r="H39" s="133">
        <f>F39-G39</f>
        <v>1.8854679495189306</v>
      </c>
      <c r="I39" s="134" t="s">
        <v>294</v>
      </c>
      <c r="J39" s="135" t="s">
        <v>335</v>
      </c>
    </row>
    <row r="40" spans="1:10">
      <c r="A40" s="67" t="s">
        <v>21</v>
      </c>
      <c r="B40" s="54" t="s">
        <v>22</v>
      </c>
      <c r="C40" s="54" t="s">
        <v>248</v>
      </c>
      <c r="D40" s="63">
        <v>528</v>
      </c>
      <c r="E40" s="63">
        <v>6276</v>
      </c>
      <c r="F40" s="132">
        <f>E40/D40</f>
        <v>11.886363636363637</v>
      </c>
      <c r="G40" s="132">
        <f>E40/1060</f>
        <v>5.9207547169811319</v>
      </c>
      <c r="H40" s="133">
        <f>F40-G40</f>
        <v>5.9656089193825048</v>
      </c>
      <c r="I40" s="134" t="s">
        <v>295</v>
      </c>
      <c r="J40" s="135" t="s">
        <v>335</v>
      </c>
    </row>
    <row r="41" spans="1:10">
      <c r="A41" s="67" t="s">
        <v>21</v>
      </c>
      <c r="B41" s="54" t="s">
        <v>23</v>
      </c>
      <c r="C41" s="54" t="s">
        <v>248</v>
      </c>
      <c r="D41" s="63">
        <v>223</v>
      </c>
      <c r="E41" s="63">
        <v>1287</v>
      </c>
      <c r="F41" s="132">
        <f t="shared" ref="F41:F56" si="6">E41/D41</f>
        <v>5.7713004484304928</v>
      </c>
      <c r="G41" s="132">
        <f t="shared" ref="G41:G56" si="7">E41/1060</f>
        <v>1.2141509433962263</v>
      </c>
      <c r="H41" s="133">
        <f t="shared" ref="H41:H56" si="8">F41-G41</f>
        <v>4.5571495050342667</v>
      </c>
      <c r="I41" s="134" t="s">
        <v>295</v>
      </c>
      <c r="J41" s="135" t="s">
        <v>335</v>
      </c>
    </row>
    <row r="42" spans="1:10">
      <c r="A42" s="67" t="s">
        <v>21</v>
      </c>
      <c r="B42" s="54" t="s">
        <v>24</v>
      </c>
      <c r="C42" s="54" t="s">
        <v>236</v>
      </c>
      <c r="D42" s="63">
        <v>669</v>
      </c>
      <c r="E42" s="63">
        <v>9495</v>
      </c>
      <c r="F42" s="132">
        <f t="shared" si="6"/>
        <v>14.192825112107624</v>
      </c>
      <c r="G42" s="132">
        <f t="shared" si="7"/>
        <v>8.9575471698113205</v>
      </c>
      <c r="H42" s="133">
        <f t="shared" si="8"/>
        <v>5.2352779422963032</v>
      </c>
      <c r="I42" s="134" t="s">
        <v>295</v>
      </c>
      <c r="J42" s="135" t="s">
        <v>335</v>
      </c>
    </row>
    <row r="43" spans="1:10">
      <c r="A43" s="67" t="s">
        <v>21</v>
      </c>
      <c r="B43" s="54" t="s">
        <v>25</v>
      </c>
      <c r="C43" s="54" t="s">
        <v>236</v>
      </c>
      <c r="D43" s="63">
        <v>143</v>
      </c>
      <c r="E43" s="63">
        <v>491</v>
      </c>
      <c r="F43" s="132">
        <f t="shared" si="6"/>
        <v>3.4335664335664338</v>
      </c>
      <c r="G43" s="132">
        <f t="shared" si="7"/>
        <v>0.46320754716981133</v>
      </c>
      <c r="H43" s="133">
        <f t="shared" si="8"/>
        <v>2.9703588863966224</v>
      </c>
      <c r="I43" s="134" t="s">
        <v>295</v>
      </c>
      <c r="J43" s="135" t="s">
        <v>335</v>
      </c>
    </row>
    <row r="44" spans="1:10">
      <c r="A44" s="67" t="s">
        <v>21</v>
      </c>
      <c r="B44" s="54" t="s">
        <v>26</v>
      </c>
      <c r="C44" s="54" t="s">
        <v>236</v>
      </c>
      <c r="D44" s="63">
        <v>391</v>
      </c>
      <c r="E44" s="63">
        <v>4297</v>
      </c>
      <c r="F44" s="132">
        <f t="shared" si="6"/>
        <v>10.989769820971867</v>
      </c>
      <c r="G44" s="132">
        <f t="shared" si="7"/>
        <v>4.0537735849056604</v>
      </c>
      <c r="H44" s="133">
        <f t="shared" si="8"/>
        <v>6.9359962360662069</v>
      </c>
      <c r="I44" s="134" t="s">
        <v>295</v>
      </c>
      <c r="J44" s="135" t="s">
        <v>335</v>
      </c>
    </row>
    <row r="45" spans="1:10">
      <c r="A45" s="67" t="s">
        <v>21</v>
      </c>
      <c r="B45" s="54" t="s">
        <v>27</v>
      </c>
      <c r="C45" s="54" t="s">
        <v>236</v>
      </c>
      <c r="D45" s="63">
        <v>58</v>
      </c>
      <c r="E45" s="63">
        <v>75</v>
      </c>
      <c r="F45" s="132">
        <f t="shared" si="6"/>
        <v>1.2931034482758621</v>
      </c>
      <c r="G45" s="132">
        <f t="shared" si="7"/>
        <v>7.0754716981132074E-2</v>
      </c>
      <c r="H45" s="133">
        <f t="shared" si="8"/>
        <v>1.2223487312947301</v>
      </c>
      <c r="I45" s="134" t="s">
        <v>295</v>
      </c>
      <c r="J45" s="135" t="s">
        <v>335</v>
      </c>
    </row>
    <row r="46" spans="1:10">
      <c r="A46" s="67" t="s">
        <v>21</v>
      </c>
      <c r="B46" s="54" t="s">
        <v>214</v>
      </c>
      <c r="C46" s="59" t="s">
        <v>236</v>
      </c>
      <c r="D46" s="63">
        <v>29</v>
      </c>
      <c r="E46" s="63">
        <v>55</v>
      </c>
      <c r="F46" s="57">
        <f t="shared" si="6"/>
        <v>1.896551724137931</v>
      </c>
      <c r="G46" s="57">
        <f t="shared" si="7"/>
        <v>5.1886792452830191E-2</v>
      </c>
      <c r="H46" s="58">
        <f t="shared" si="8"/>
        <v>1.8446649316851009</v>
      </c>
      <c r="I46" s="68" t="s">
        <v>295</v>
      </c>
      <c r="J46" s="135" t="s">
        <v>335</v>
      </c>
    </row>
    <row r="47" spans="1:10">
      <c r="A47" s="67" t="s">
        <v>21</v>
      </c>
      <c r="B47" s="54" t="s">
        <v>213</v>
      </c>
      <c r="C47" s="59" t="s">
        <v>236</v>
      </c>
      <c r="D47" s="63">
        <v>22</v>
      </c>
      <c r="E47" s="63">
        <v>28</v>
      </c>
      <c r="F47" s="57">
        <f t="shared" si="6"/>
        <v>1.2727272727272727</v>
      </c>
      <c r="G47" s="57">
        <f t="shared" si="7"/>
        <v>2.6415094339622643E-2</v>
      </c>
      <c r="H47" s="58">
        <f t="shared" si="8"/>
        <v>1.2463121783876501</v>
      </c>
      <c r="I47" s="68" t="s">
        <v>295</v>
      </c>
      <c r="J47" s="135" t="s">
        <v>335</v>
      </c>
    </row>
    <row r="48" spans="1:10">
      <c r="A48" s="67" t="s">
        <v>21</v>
      </c>
      <c r="B48" s="54" t="s">
        <v>28</v>
      </c>
      <c r="C48" s="59" t="s">
        <v>236</v>
      </c>
      <c r="D48" s="63">
        <v>12</v>
      </c>
      <c r="E48" s="63">
        <v>221</v>
      </c>
      <c r="F48" s="57">
        <f t="shared" si="6"/>
        <v>18.416666666666668</v>
      </c>
      <c r="G48" s="57">
        <f t="shared" si="7"/>
        <v>0.20849056603773586</v>
      </c>
      <c r="H48" s="58">
        <f t="shared" si="8"/>
        <v>18.208176100628933</v>
      </c>
      <c r="I48" s="68" t="s">
        <v>295</v>
      </c>
      <c r="J48" s="135" t="s">
        <v>335</v>
      </c>
    </row>
    <row r="49" spans="1:11">
      <c r="A49" s="67" t="s">
        <v>21</v>
      </c>
      <c r="B49" s="54" t="s">
        <v>29</v>
      </c>
      <c r="C49" s="59" t="s">
        <v>236</v>
      </c>
      <c r="D49" s="63">
        <v>55</v>
      </c>
      <c r="E49" s="63">
        <v>242</v>
      </c>
      <c r="F49" s="57">
        <f t="shared" si="6"/>
        <v>4.4000000000000004</v>
      </c>
      <c r="G49" s="57">
        <f t="shared" si="7"/>
        <v>0.22830188679245284</v>
      </c>
      <c r="H49" s="58">
        <f t="shared" si="8"/>
        <v>4.1716981132075475</v>
      </c>
      <c r="I49" s="68" t="s">
        <v>295</v>
      </c>
      <c r="J49" s="135" t="s">
        <v>335</v>
      </c>
    </row>
    <row r="50" spans="1:11">
      <c r="A50" s="67" t="s">
        <v>21</v>
      </c>
      <c r="B50" s="54" t="s">
        <v>30</v>
      </c>
      <c r="C50" s="59" t="s">
        <v>236</v>
      </c>
      <c r="D50" s="64" t="s">
        <v>215</v>
      </c>
      <c r="E50" s="64" t="s">
        <v>215</v>
      </c>
      <c r="F50" s="62" t="s">
        <v>215</v>
      </c>
      <c r="G50" s="62" t="s">
        <v>215</v>
      </c>
      <c r="H50" s="62" t="s">
        <v>215</v>
      </c>
      <c r="I50" s="68" t="s">
        <v>295</v>
      </c>
      <c r="J50" s="135" t="s">
        <v>335</v>
      </c>
    </row>
    <row r="51" spans="1:11">
      <c r="A51" s="67" t="s">
        <v>21</v>
      </c>
      <c r="B51" s="59" t="s">
        <v>31</v>
      </c>
      <c r="C51" s="59" t="s">
        <v>236</v>
      </c>
      <c r="D51" s="63">
        <v>3</v>
      </c>
      <c r="E51" s="63">
        <v>3</v>
      </c>
      <c r="F51" s="57">
        <f>E51/D51</f>
        <v>1</v>
      </c>
      <c r="G51" s="57">
        <f>E51/1060</f>
        <v>2.8301886792452828E-3</v>
      </c>
      <c r="H51" s="58">
        <f>F51-G51</f>
        <v>0.99716981132075466</v>
      </c>
      <c r="I51" s="68" t="s">
        <v>295</v>
      </c>
      <c r="J51" s="135" t="s">
        <v>335</v>
      </c>
    </row>
    <row r="52" spans="1:11">
      <c r="A52" s="67" t="s">
        <v>21</v>
      </c>
      <c r="B52" s="54" t="s">
        <v>32</v>
      </c>
      <c r="C52" s="59" t="s">
        <v>236</v>
      </c>
      <c r="D52" s="63">
        <v>15</v>
      </c>
      <c r="E52" s="63">
        <v>16</v>
      </c>
      <c r="F52" s="57">
        <f>E52/D52</f>
        <v>1.0666666666666667</v>
      </c>
      <c r="G52" s="57">
        <f>E52/1060</f>
        <v>1.509433962264151E-2</v>
      </c>
      <c r="H52" s="58">
        <f>F52-G52</f>
        <v>1.0515723270440251</v>
      </c>
      <c r="I52" s="68" t="s">
        <v>295</v>
      </c>
      <c r="J52" s="135" t="s">
        <v>335</v>
      </c>
    </row>
    <row r="53" spans="1:11" ht="15.75" customHeight="1">
      <c r="A53" s="67" t="s">
        <v>21</v>
      </c>
      <c r="B53" s="54" t="s">
        <v>33</v>
      </c>
      <c r="C53" s="59" t="s">
        <v>236</v>
      </c>
      <c r="D53" s="63">
        <v>99</v>
      </c>
      <c r="E53" s="63">
        <v>142</v>
      </c>
      <c r="F53" s="57">
        <f>E53/D53</f>
        <v>1.4343434343434343</v>
      </c>
      <c r="G53" s="57">
        <f>E53/1060</f>
        <v>0.13396226415094339</v>
      </c>
      <c r="H53" s="58">
        <f>F53-G53</f>
        <v>1.3003811701924908</v>
      </c>
      <c r="I53" s="68" t="s">
        <v>295</v>
      </c>
      <c r="J53" s="135" t="s">
        <v>335</v>
      </c>
    </row>
    <row r="54" spans="1:11">
      <c r="A54" s="67" t="s">
        <v>21</v>
      </c>
      <c r="B54" s="54" t="s">
        <v>34</v>
      </c>
      <c r="C54" s="59" t="s">
        <v>236</v>
      </c>
      <c r="D54" s="65"/>
      <c r="E54" s="65"/>
      <c r="F54" s="66" t="s">
        <v>215</v>
      </c>
      <c r="G54" s="62" t="s">
        <v>215</v>
      </c>
      <c r="H54" s="62" t="s">
        <v>215</v>
      </c>
      <c r="I54" s="68" t="s">
        <v>295</v>
      </c>
      <c r="J54" s="69"/>
    </row>
    <row r="55" spans="1:11" ht="25.5">
      <c r="A55" s="67" t="s">
        <v>35</v>
      </c>
      <c r="B55" s="54" t="s">
        <v>36</v>
      </c>
      <c r="C55" s="59" t="s">
        <v>249</v>
      </c>
      <c r="D55" s="56">
        <v>1060</v>
      </c>
      <c r="E55" s="56">
        <v>11420</v>
      </c>
      <c r="F55" s="57">
        <f>E55/D55</f>
        <v>10.773584905660377</v>
      </c>
      <c r="G55" s="57">
        <f>E55/1060</f>
        <v>10.773584905660377</v>
      </c>
      <c r="H55" s="58">
        <f>F55-G55</f>
        <v>0</v>
      </c>
      <c r="I55" s="68" t="s">
        <v>295</v>
      </c>
      <c r="J55" s="69"/>
    </row>
    <row r="56" spans="1:11" ht="26.25" thickBot="1">
      <c r="A56" s="71" t="s">
        <v>35</v>
      </c>
      <c r="B56" s="72" t="s">
        <v>37</v>
      </c>
      <c r="C56" s="73" t="s">
        <v>249</v>
      </c>
      <c r="D56" s="74">
        <v>503</v>
      </c>
      <c r="E56" s="74">
        <v>1180</v>
      </c>
      <c r="F56" s="75">
        <f t="shared" si="6"/>
        <v>2.3459244532803183</v>
      </c>
      <c r="G56" s="75">
        <f t="shared" si="7"/>
        <v>1.1132075471698113</v>
      </c>
      <c r="H56" s="76">
        <f t="shared" si="8"/>
        <v>1.232716906110507</v>
      </c>
      <c r="I56" s="77" t="s">
        <v>295</v>
      </c>
      <c r="J56" s="78"/>
    </row>
    <row r="57" spans="1:11" s="230" customFormat="1">
      <c r="A57" s="198" t="s">
        <v>424</v>
      </c>
      <c r="B57" s="199" t="s">
        <v>422</v>
      </c>
      <c r="C57" s="200" t="s">
        <v>425</v>
      </c>
      <c r="D57" s="201"/>
      <c r="E57" s="201"/>
      <c r="F57" s="202"/>
      <c r="G57" s="203"/>
      <c r="H57" s="203"/>
      <c r="I57" s="204" t="s">
        <v>295</v>
      </c>
      <c r="J57" s="205" t="s">
        <v>421</v>
      </c>
      <c r="K57" s="230" t="s">
        <v>488</v>
      </c>
    </row>
    <row r="58" spans="1:11" s="230" customFormat="1">
      <c r="A58" s="206" t="s">
        <v>424</v>
      </c>
      <c r="B58" s="207" t="s">
        <v>423</v>
      </c>
      <c r="C58" s="208" t="s">
        <v>426</v>
      </c>
      <c r="D58" s="209"/>
      <c r="E58" s="209"/>
      <c r="F58" s="210"/>
      <c r="G58" s="211"/>
      <c r="H58" s="211"/>
      <c r="I58" s="212" t="s">
        <v>295</v>
      </c>
      <c r="J58" s="213" t="s">
        <v>421</v>
      </c>
      <c r="K58" s="230" t="s">
        <v>488</v>
      </c>
    </row>
    <row r="59" spans="1:11" s="230" customFormat="1">
      <c r="A59" s="206" t="s">
        <v>435</v>
      </c>
      <c r="B59" s="207" t="s">
        <v>427</v>
      </c>
      <c r="C59" s="208" t="s">
        <v>425</v>
      </c>
      <c r="D59" s="209"/>
      <c r="E59" s="209"/>
      <c r="F59" s="210"/>
      <c r="G59" s="211"/>
      <c r="H59" s="211"/>
      <c r="I59" s="212" t="s">
        <v>294</v>
      </c>
      <c r="J59" s="213" t="s">
        <v>421</v>
      </c>
      <c r="K59" s="230" t="s">
        <v>488</v>
      </c>
    </row>
    <row r="60" spans="1:11" s="230" customFormat="1">
      <c r="A60" s="206" t="s">
        <v>435</v>
      </c>
      <c r="B60" s="207" t="s">
        <v>428</v>
      </c>
      <c r="C60" s="208" t="s">
        <v>426</v>
      </c>
      <c r="D60" s="209"/>
      <c r="E60" s="209"/>
      <c r="F60" s="210"/>
      <c r="G60" s="211"/>
      <c r="H60" s="211"/>
      <c r="I60" s="212" t="s">
        <v>294</v>
      </c>
      <c r="J60" s="213" t="s">
        <v>421</v>
      </c>
      <c r="K60" s="230" t="s">
        <v>488</v>
      </c>
    </row>
    <row r="61" spans="1:11" s="230" customFormat="1">
      <c r="A61" s="206" t="s">
        <v>436</v>
      </c>
      <c r="B61" s="207" t="s">
        <v>429</v>
      </c>
      <c r="C61" s="208" t="s">
        <v>425</v>
      </c>
      <c r="D61" s="209"/>
      <c r="E61" s="209"/>
      <c r="F61" s="210"/>
      <c r="G61" s="211"/>
      <c r="H61" s="211"/>
      <c r="I61" s="212" t="s">
        <v>294</v>
      </c>
      <c r="J61" s="213" t="s">
        <v>421</v>
      </c>
      <c r="K61" s="230" t="s">
        <v>488</v>
      </c>
    </row>
    <row r="62" spans="1:11" s="230" customFormat="1">
      <c r="A62" s="206" t="s">
        <v>436</v>
      </c>
      <c r="B62" s="207" t="s">
        <v>430</v>
      </c>
      <c r="C62" s="208" t="s">
        <v>426</v>
      </c>
      <c r="D62" s="209"/>
      <c r="E62" s="209"/>
      <c r="F62" s="210"/>
      <c r="G62" s="211"/>
      <c r="H62" s="211"/>
      <c r="I62" s="212" t="s">
        <v>294</v>
      </c>
      <c r="J62" s="213" t="s">
        <v>421</v>
      </c>
      <c r="K62" s="230" t="s">
        <v>488</v>
      </c>
    </row>
    <row r="63" spans="1:11" s="230" customFormat="1">
      <c r="A63" s="206" t="s">
        <v>437</v>
      </c>
      <c r="B63" s="207" t="s">
        <v>431</v>
      </c>
      <c r="C63" s="208" t="s">
        <v>425</v>
      </c>
      <c r="D63" s="209"/>
      <c r="E63" s="209"/>
      <c r="F63" s="210"/>
      <c r="G63" s="211"/>
      <c r="H63" s="211"/>
      <c r="I63" s="212" t="s">
        <v>295</v>
      </c>
      <c r="J63" s="213" t="s">
        <v>421</v>
      </c>
      <c r="K63" s="230" t="s">
        <v>488</v>
      </c>
    </row>
    <row r="64" spans="1:11" s="230" customFormat="1">
      <c r="A64" s="206" t="s">
        <v>437</v>
      </c>
      <c r="B64" s="207" t="s">
        <v>432</v>
      </c>
      <c r="C64" s="208" t="s">
        <v>426</v>
      </c>
      <c r="D64" s="209"/>
      <c r="E64" s="209"/>
      <c r="F64" s="210"/>
      <c r="G64" s="211"/>
      <c r="H64" s="211"/>
      <c r="I64" s="212" t="s">
        <v>295</v>
      </c>
      <c r="J64" s="213" t="s">
        <v>421</v>
      </c>
      <c r="K64" s="230" t="s">
        <v>488</v>
      </c>
    </row>
    <row r="65" spans="1:11" s="230" customFormat="1">
      <c r="A65" s="206" t="s">
        <v>442</v>
      </c>
      <c r="B65" s="207" t="s">
        <v>443</v>
      </c>
      <c r="C65" s="208" t="s">
        <v>425</v>
      </c>
      <c r="D65" s="209"/>
      <c r="E65" s="209"/>
      <c r="F65" s="210"/>
      <c r="G65" s="211"/>
      <c r="H65" s="211"/>
      <c r="I65" s="212" t="s">
        <v>295</v>
      </c>
      <c r="J65" s="213" t="s">
        <v>421</v>
      </c>
      <c r="K65" s="230" t="s">
        <v>488</v>
      </c>
    </row>
    <row r="66" spans="1:11" s="230" customFormat="1">
      <c r="A66" s="206" t="s">
        <v>442</v>
      </c>
      <c r="B66" s="207" t="s">
        <v>444</v>
      </c>
      <c r="C66" s="208" t="s">
        <v>426</v>
      </c>
      <c r="D66" s="209"/>
      <c r="E66" s="209"/>
      <c r="F66" s="210"/>
      <c r="G66" s="211"/>
      <c r="H66" s="211"/>
      <c r="I66" s="212" t="s">
        <v>295</v>
      </c>
      <c r="J66" s="213" t="s">
        <v>421</v>
      </c>
      <c r="K66" s="230" t="s">
        <v>488</v>
      </c>
    </row>
    <row r="67" spans="1:11" s="230" customFormat="1">
      <c r="A67" s="206" t="s">
        <v>445</v>
      </c>
      <c r="B67" s="207" t="s">
        <v>447</v>
      </c>
      <c r="C67" s="208" t="s">
        <v>425</v>
      </c>
      <c r="D67" s="209"/>
      <c r="E67" s="209"/>
      <c r="F67" s="210"/>
      <c r="G67" s="211"/>
      <c r="H67" s="211"/>
      <c r="I67" s="212" t="s">
        <v>295</v>
      </c>
      <c r="J67" s="213" t="s">
        <v>421</v>
      </c>
      <c r="K67" s="230" t="s">
        <v>488</v>
      </c>
    </row>
    <row r="68" spans="1:11" s="230" customFormat="1">
      <c r="A68" s="206" t="s">
        <v>445</v>
      </c>
      <c r="B68" s="207" t="s">
        <v>448</v>
      </c>
      <c r="C68" s="208" t="s">
        <v>426</v>
      </c>
      <c r="D68" s="209"/>
      <c r="E68" s="209"/>
      <c r="F68" s="210"/>
      <c r="G68" s="211"/>
      <c r="H68" s="211"/>
      <c r="I68" s="212" t="s">
        <v>295</v>
      </c>
      <c r="J68" s="213" t="s">
        <v>421</v>
      </c>
      <c r="K68" s="230" t="s">
        <v>488</v>
      </c>
    </row>
    <row r="69" spans="1:11" s="230" customFormat="1">
      <c r="A69" s="206" t="s">
        <v>446</v>
      </c>
      <c r="B69" s="207" t="s">
        <v>449</v>
      </c>
      <c r="C69" s="208" t="s">
        <v>425</v>
      </c>
      <c r="D69" s="209"/>
      <c r="E69" s="209"/>
      <c r="F69" s="210"/>
      <c r="G69" s="211"/>
      <c r="H69" s="211"/>
      <c r="I69" s="212" t="s">
        <v>295</v>
      </c>
      <c r="J69" s="213" t="s">
        <v>421</v>
      </c>
      <c r="K69" s="230" t="s">
        <v>488</v>
      </c>
    </row>
    <row r="70" spans="1:11" s="230" customFormat="1">
      <c r="A70" s="206" t="s">
        <v>446</v>
      </c>
      <c r="B70" s="207" t="s">
        <v>450</v>
      </c>
      <c r="C70" s="208" t="s">
        <v>426</v>
      </c>
      <c r="D70" s="209"/>
      <c r="E70" s="209"/>
      <c r="F70" s="210"/>
      <c r="G70" s="211"/>
      <c r="H70" s="211"/>
      <c r="I70" s="212" t="s">
        <v>295</v>
      </c>
      <c r="J70" s="213" t="s">
        <v>421</v>
      </c>
      <c r="K70" s="230" t="s">
        <v>488</v>
      </c>
    </row>
    <row r="71" spans="1:11" s="230" customFormat="1">
      <c r="A71" s="206" t="s">
        <v>451</v>
      </c>
      <c r="B71" s="207" t="s">
        <v>452</v>
      </c>
      <c r="C71" s="208" t="s">
        <v>425</v>
      </c>
      <c r="D71" s="209"/>
      <c r="E71" s="209"/>
      <c r="F71" s="210"/>
      <c r="G71" s="211"/>
      <c r="H71" s="211"/>
      <c r="I71" s="212" t="s">
        <v>295</v>
      </c>
      <c r="J71" s="213" t="s">
        <v>421</v>
      </c>
      <c r="K71" s="230" t="s">
        <v>488</v>
      </c>
    </row>
    <row r="72" spans="1:11" s="230" customFormat="1">
      <c r="A72" s="206" t="s">
        <v>451</v>
      </c>
      <c r="B72" s="207" t="s">
        <v>453</v>
      </c>
      <c r="C72" s="208" t="s">
        <v>426</v>
      </c>
      <c r="D72" s="209"/>
      <c r="E72" s="209"/>
      <c r="F72" s="210"/>
      <c r="G72" s="211"/>
      <c r="H72" s="211"/>
      <c r="I72" s="212" t="s">
        <v>295</v>
      </c>
      <c r="J72" s="213" t="s">
        <v>421</v>
      </c>
      <c r="K72" s="230" t="s">
        <v>488</v>
      </c>
    </row>
    <row r="73" spans="1:11" s="230" customFormat="1">
      <c r="A73" s="206" t="s">
        <v>456</v>
      </c>
      <c r="B73" s="207" t="s">
        <v>454</v>
      </c>
      <c r="C73" s="208" t="s">
        <v>425</v>
      </c>
      <c r="D73" s="209"/>
      <c r="E73" s="209"/>
      <c r="F73" s="210"/>
      <c r="G73" s="211"/>
      <c r="H73" s="211"/>
      <c r="I73" s="212" t="s">
        <v>457</v>
      </c>
      <c r="J73" s="213" t="s">
        <v>421</v>
      </c>
      <c r="K73" s="230" t="s">
        <v>488</v>
      </c>
    </row>
    <row r="74" spans="1:11" s="230" customFormat="1">
      <c r="A74" s="206" t="s">
        <v>456</v>
      </c>
      <c r="B74" s="207" t="s">
        <v>455</v>
      </c>
      <c r="C74" s="208" t="s">
        <v>426</v>
      </c>
      <c r="D74" s="209"/>
      <c r="E74" s="209"/>
      <c r="F74" s="210"/>
      <c r="G74" s="211"/>
      <c r="H74" s="211"/>
      <c r="I74" s="212" t="s">
        <v>457</v>
      </c>
      <c r="J74" s="213" t="s">
        <v>421</v>
      </c>
      <c r="K74" s="230" t="s">
        <v>488</v>
      </c>
    </row>
    <row r="75" spans="1:11" s="230" customFormat="1">
      <c r="A75" s="206" t="s">
        <v>464</v>
      </c>
      <c r="B75" s="207" t="s">
        <v>458</v>
      </c>
      <c r="C75" s="208" t="s">
        <v>425</v>
      </c>
      <c r="D75" s="209"/>
      <c r="E75" s="209"/>
      <c r="F75" s="210"/>
      <c r="G75" s="211"/>
      <c r="H75" s="211"/>
      <c r="I75" s="212" t="s">
        <v>457</v>
      </c>
      <c r="J75" s="213" t="s">
        <v>421</v>
      </c>
      <c r="K75" s="230" t="s">
        <v>488</v>
      </c>
    </row>
    <row r="76" spans="1:11" s="230" customFormat="1">
      <c r="A76" s="206" t="s">
        <v>464</v>
      </c>
      <c r="B76" s="207" t="s">
        <v>459</v>
      </c>
      <c r="C76" s="208" t="s">
        <v>426</v>
      </c>
      <c r="D76" s="209"/>
      <c r="E76" s="209"/>
      <c r="F76" s="210"/>
      <c r="G76" s="211"/>
      <c r="H76" s="211"/>
      <c r="I76" s="212" t="s">
        <v>457</v>
      </c>
      <c r="J76" s="213" t="s">
        <v>421</v>
      </c>
      <c r="K76" s="230" t="s">
        <v>488</v>
      </c>
    </row>
    <row r="77" spans="1:11" s="230" customFormat="1">
      <c r="A77" s="206" t="s">
        <v>465</v>
      </c>
      <c r="B77" s="207" t="s">
        <v>460</v>
      </c>
      <c r="C77" s="208" t="s">
        <v>425</v>
      </c>
      <c r="D77" s="209"/>
      <c r="E77" s="209"/>
      <c r="F77" s="210"/>
      <c r="G77" s="211"/>
      <c r="H77" s="211"/>
      <c r="I77" s="212" t="s">
        <v>457</v>
      </c>
      <c r="J77" s="213" t="s">
        <v>421</v>
      </c>
      <c r="K77" s="230" t="s">
        <v>488</v>
      </c>
    </row>
    <row r="78" spans="1:11" s="230" customFormat="1">
      <c r="A78" s="206" t="s">
        <v>465</v>
      </c>
      <c r="B78" s="207" t="s">
        <v>461</v>
      </c>
      <c r="C78" s="208" t="s">
        <v>426</v>
      </c>
      <c r="D78" s="209"/>
      <c r="E78" s="209"/>
      <c r="F78" s="210"/>
      <c r="G78" s="211"/>
      <c r="H78" s="211"/>
      <c r="I78" s="212" t="s">
        <v>457</v>
      </c>
      <c r="J78" s="213" t="s">
        <v>421</v>
      </c>
      <c r="K78" s="230" t="s">
        <v>488</v>
      </c>
    </row>
    <row r="79" spans="1:11" s="230" customFormat="1" ht="25.5">
      <c r="A79" s="206" t="s">
        <v>466</v>
      </c>
      <c r="B79" s="207" t="s">
        <v>462</v>
      </c>
      <c r="C79" s="208" t="s">
        <v>425</v>
      </c>
      <c r="D79" s="209"/>
      <c r="E79" s="209"/>
      <c r="F79" s="210"/>
      <c r="G79" s="211"/>
      <c r="H79" s="211"/>
      <c r="I79" s="212" t="s">
        <v>457</v>
      </c>
      <c r="J79" s="213" t="s">
        <v>421</v>
      </c>
      <c r="K79" s="230" t="s">
        <v>488</v>
      </c>
    </row>
    <row r="80" spans="1:11" s="230" customFormat="1" ht="25.5">
      <c r="A80" s="206" t="s">
        <v>466</v>
      </c>
      <c r="B80" s="207" t="s">
        <v>463</v>
      </c>
      <c r="C80" s="208" t="s">
        <v>426</v>
      </c>
      <c r="D80" s="209"/>
      <c r="E80" s="209"/>
      <c r="F80" s="210"/>
      <c r="G80" s="211"/>
      <c r="H80" s="211"/>
      <c r="I80" s="212" t="s">
        <v>457</v>
      </c>
      <c r="J80" s="213" t="s">
        <v>421</v>
      </c>
      <c r="K80" s="230" t="s">
        <v>488</v>
      </c>
    </row>
    <row r="81" spans="1:11" s="230" customFormat="1" ht="25.5">
      <c r="A81" s="206" t="s">
        <v>479</v>
      </c>
      <c r="B81" s="207" t="s">
        <v>480</v>
      </c>
      <c r="C81" s="208" t="s">
        <v>425</v>
      </c>
      <c r="D81" s="209"/>
      <c r="E81" s="209"/>
      <c r="F81" s="210"/>
      <c r="G81" s="211"/>
      <c r="H81" s="211"/>
      <c r="I81" s="212" t="s">
        <v>457</v>
      </c>
      <c r="J81" s="213" t="s">
        <v>421</v>
      </c>
      <c r="K81" s="230" t="s">
        <v>488</v>
      </c>
    </row>
    <row r="82" spans="1:11" s="230" customFormat="1" ht="25.5">
      <c r="A82" s="206" t="s">
        <v>479</v>
      </c>
      <c r="B82" s="207" t="s">
        <v>481</v>
      </c>
      <c r="C82" s="208" t="s">
        <v>426</v>
      </c>
      <c r="D82" s="209"/>
      <c r="E82" s="209"/>
      <c r="F82" s="210"/>
      <c r="G82" s="211"/>
      <c r="H82" s="211"/>
      <c r="I82" s="212" t="s">
        <v>457</v>
      </c>
      <c r="J82" s="213" t="s">
        <v>421</v>
      </c>
      <c r="K82" s="230" t="s">
        <v>488</v>
      </c>
    </row>
    <row r="83" spans="1:11" s="230" customFormat="1">
      <c r="A83" s="206" t="s">
        <v>486</v>
      </c>
      <c r="B83" s="207" t="s">
        <v>482</v>
      </c>
      <c r="C83" s="208" t="s">
        <v>425</v>
      </c>
      <c r="D83" s="209"/>
      <c r="E83" s="209"/>
      <c r="F83" s="210"/>
      <c r="G83" s="211"/>
      <c r="H83" s="211"/>
      <c r="I83" s="212" t="s">
        <v>457</v>
      </c>
      <c r="J83" s="213" t="s">
        <v>421</v>
      </c>
      <c r="K83" s="230" t="s">
        <v>488</v>
      </c>
    </row>
    <row r="84" spans="1:11" s="230" customFormat="1">
      <c r="A84" s="206" t="s">
        <v>486</v>
      </c>
      <c r="B84" s="207" t="s">
        <v>483</v>
      </c>
      <c r="C84" s="208" t="s">
        <v>426</v>
      </c>
      <c r="D84" s="209"/>
      <c r="E84" s="209"/>
      <c r="F84" s="210"/>
      <c r="G84" s="211"/>
      <c r="H84" s="211"/>
      <c r="I84" s="212" t="s">
        <v>457</v>
      </c>
      <c r="J84" s="213" t="s">
        <v>421</v>
      </c>
      <c r="K84" s="230" t="s">
        <v>488</v>
      </c>
    </row>
    <row r="85" spans="1:11" s="230" customFormat="1" ht="25.5">
      <c r="A85" s="206" t="s">
        <v>487</v>
      </c>
      <c r="B85" s="207" t="s">
        <v>484</v>
      </c>
      <c r="C85" s="208" t="s">
        <v>425</v>
      </c>
      <c r="D85" s="209"/>
      <c r="E85" s="209"/>
      <c r="F85" s="210"/>
      <c r="G85" s="211"/>
      <c r="H85" s="211"/>
      <c r="I85" s="212" t="s">
        <v>457</v>
      </c>
      <c r="J85" s="213" t="s">
        <v>421</v>
      </c>
      <c r="K85" s="230" t="s">
        <v>488</v>
      </c>
    </row>
    <row r="86" spans="1:11" s="230" customFormat="1" ht="26.25" thickBot="1">
      <c r="A86" s="214" t="s">
        <v>487</v>
      </c>
      <c r="B86" s="215" t="s">
        <v>485</v>
      </c>
      <c r="C86" s="216" t="s">
        <v>426</v>
      </c>
      <c r="D86" s="217"/>
      <c r="E86" s="217"/>
      <c r="F86" s="218"/>
      <c r="G86" s="219"/>
      <c r="H86" s="219"/>
      <c r="I86" s="220" t="s">
        <v>457</v>
      </c>
      <c r="J86" s="221" t="s">
        <v>421</v>
      </c>
      <c r="K86" s="230" t="s">
        <v>488</v>
      </c>
    </row>
    <row r="1048572" spans="9:9" ht="15.75" thickBot="1">
      <c r="I1048572" s="77"/>
    </row>
  </sheetData>
  <conditionalFormatting sqref="F2:G3 F7:G7 F10:G21 F26:G56 F24:G24">
    <cfRule type="cellIs" dxfId="73" priority="37" operator="lessThan">
      <formula>2.5</formula>
    </cfRule>
    <cfRule type="cellIs" dxfId="72" priority="38" operator="between">
      <formula>2.5</formula>
      <formula>3</formula>
    </cfRule>
    <cfRule type="cellIs" dxfId="71" priority="40" operator="greaterThan">
      <formula>3</formula>
    </cfRule>
  </conditionalFormatting>
  <conditionalFormatting sqref="F25:G25">
    <cfRule type="cellIs" dxfId="70" priority="33" operator="lessThan">
      <formula>2.5</formula>
    </cfRule>
    <cfRule type="cellIs" dxfId="69" priority="34" operator="between">
      <formula>2.5</formula>
      <formula>3</formula>
    </cfRule>
    <cfRule type="cellIs" dxfId="68" priority="36" operator="greaterThan">
      <formula>3</formula>
    </cfRule>
  </conditionalFormatting>
  <conditionalFormatting sqref="F5:G5">
    <cfRule type="cellIs" dxfId="67" priority="29" operator="lessThan">
      <formula>2.5</formula>
    </cfRule>
    <cfRule type="cellIs" dxfId="66" priority="30" operator="between">
      <formula>2.5</formula>
      <formula>3</formula>
    </cfRule>
    <cfRule type="cellIs" dxfId="65" priority="32" operator="greaterThan">
      <formula>3</formula>
    </cfRule>
  </conditionalFormatting>
  <conditionalFormatting sqref="F6:G6">
    <cfRule type="cellIs" dxfId="64" priority="25" operator="lessThan">
      <formula>2.5</formula>
    </cfRule>
    <cfRule type="cellIs" dxfId="63" priority="26" operator="between">
      <formula>2.5</formula>
      <formula>3</formula>
    </cfRule>
    <cfRule type="cellIs" dxfId="62" priority="28" operator="greaterThan">
      <formula>3</formula>
    </cfRule>
  </conditionalFormatting>
  <conditionalFormatting sqref="F8:G8">
    <cfRule type="cellIs" dxfId="61" priority="21" operator="lessThan">
      <formula>2.5</formula>
    </cfRule>
    <cfRule type="cellIs" dxfId="60" priority="22" operator="between">
      <formula>2.5</formula>
      <formula>3</formula>
    </cfRule>
    <cfRule type="cellIs" dxfId="59" priority="24" operator="greaterThan">
      <formula>3</formula>
    </cfRule>
  </conditionalFormatting>
  <conditionalFormatting sqref="F9:G9">
    <cfRule type="cellIs" dxfId="58" priority="17" operator="lessThan">
      <formula>2.5</formula>
    </cfRule>
    <cfRule type="cellIs" dxfId="57" priority="18" operator="between">
      <formula>2.5</formula>
      <formula>3</formula>
    </cfRule>
    <cfRule type="cellIs" dxfId="56" priority="20" operator="greaterThan">
      <formula>3</formula>
    </cfRule>
  </conditionalFormatting>
  <conditionalFormatting sqref="F22:G22">
    <cfRule type="cellIs" dxfId="55" priority="13" operator="lessThan">
      <formula>2.5</formula>
    </cfRule>
    <cfRule type="cellIs" dxfId="54" priority="14" operator="between">
      <formula>2.5</formula>
      <formula>3</formula>
    </cfRule>
    <cfRule type="cellIs" dxfId="53" priority="16" operator="greaterThan">
      <formula>3</formula>
    </cfRule>
  </conditionalFormatting>
  <conditionalFormatting sqref="F4:G4">
    <cfRule type="cellIs" dxfId="52" priority="9" operator="lessThan">
      <formula>2.5</formula>
    </cfRule>
    <cfRule type="cellIs" dxfId="51" priority="10" operator="between">
      <formula>2.5</formula>
      <formula>3</formula>
    </cfRule>
    <cfRule type="cellIs" dxfId="50" priority="12" operator="greaterThan">
      <formula>3</formula>
    </cfRule>
  </conditionalFormatting>
  <conditionalFormatting sqref="F23:G23">
    <cfRule type="cellIs" dxfId="49" priority="5" operator="lessThan">
      <formula>2.5</formula>
    </cfRule>
    <cfRule type="cellIs" dxfId="48" priority="6" operator="between">
      <formula>2.5</formula>
      <formula>3</formula>
    </cfRule>
    <cfRule type="cellIs" dxfId="47" priority="8" operator="greaterThan">
      <formula>3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9" operator="containsText" id="{AAF179EE-41DC-40D4-8838-C7CE36F2111A}">
            <xm:f>NOT(ISERROR(SEARCH("-----",F2)))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F2:G3 F7:G7 F10:G21 F26:G56 F24:G24</xm:sqref>
        </x14:conditionalFormatting>
        <x14:conditionalFormatting xmlns:xm="http://schemas.microsoft.com/office/excel/2006/main">
          <x14:cfRule type="containsText" priority="35" operator="containsText" id="{53CB7E47-9DC3-4E38-BE59-6448AF8FB8D1}">
            <xm:f>NOT(ISERROR(SEARCH("-----",F25)))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F25:G25</xm:sqref>
        </x14:conditionalFormatting>
        <x14:conditionalFormatting xmlns:xm="http://schemas.microsoft.com/office/excel/2006/main">
          <x14:cfRule type="containsText" priority="31" operator="containsText" id="{5DC52980-F1D0-4FFF-AB6D-A221B179251D}">
            <xm:f>NOT(ISERROR(SEARCH("-----",F5)))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F5:G5</xm:sqref>
        </x14:conditionalFormatting>
        <x14:conditionalFormatting xmlns:xm="http://schemas.microsoft.com/office/excel/2006/main">
          <x14:cfRule type="containsText" priority="27" operator="containsText" id="{B35579C9-BDBA-4416-A508-C970F14AE536}">
            <xm:f>NOT(ISERROR(SEARCH("-----",F6)))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F6:G6</xm:sqref>
        </x14:conditionalFormatting>
        <x14:conditionalFormatting xmlns:xm="http://schemas.microsoft.com/office/excel/2006/main">
          <x14:cfRule type="containsText" priority="23" operator="containsText" id="{EEC2C89C-AC7D-4B9C-9F48-11D195F531A1}">
            <xm:f>NOT(ISERROR(SEARCH("-----",F8)))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F8:G8</xm:sqref>
        </x14:conditionalFormatting>
        <x14:conditionalFormatting xmlns:xm="http://schemas.microsoft.com/office/excel/2006/main">
          <x14:cfRule type="containsText" priority="19" operator="containsText" id="{22B899A3-02F0-493E-8C23-C66A6DF26C1B}">
            <xm:f>NOT(ISERROR(SEARCH("-----",F9)))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F9:G9</xm:sqref>
        </x14:conditionalFormatting>
        <x14:conditionalFormatting xmlns:xm="http://schemas.microsoft.com/office/excel/2006/main">
          <x14:cfRule type="containsText" priority="15" operator="containsText" id="{DE4294EC-AEA1-47F8-B3B8-602EF48BE7CC}">
            <xm:f>NOT(ISERROR(SEARCH("-----",F22)))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F22:G22</xm:sqref>
        </x14:conditionalFormatting>
        <x14:conditionalFormatting xmlns:xm="http://schemas.microsoft.com/office/excel/2006/main">
          <x14:cfRule type="containsText" priority="11" operator="containsText" id="{2AD40F1C-40BF-40AF-B611-85AB7EF45A5C}">
            <xm:f>NOT(ISERROR(SEARCH("-----",'Tracereingriffe "Basis 2016"'!F4)))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F4:G4</xm:sqref>
        </x14:conditionalFormatting>
        <x14:conditionalFormatting xmlns:xm="http://schemas.microsoft.com/office/excel/2006/main">
          <x14:cfRule type="containsText" priority="7" operator="containsText" id="{960C1F2B-017E-499F-925A-E73B043CD987}">
            <xm:f>NOT(ISERROR(SEARCH("-----",F23)))</xm:f>
            <xm:f>"-----"</xm:f>
            <x14:dxf>
              <fill>
                <patternFill>
                  <bgColor theme="0" tint="-0.14996795556505021"/>
                </patternFill>
              </fill>
            </x14:dxf>
          </x14:cfRule>
          <xm:sqref>F23:G23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5"/>
  <sheetViews>
    <sheetView topLeftCell="A63" workbookViewId="0">
      <selection activeCell="C90" sqref="C90"/>
    </sheetView>
  </sheetViews>
  <sheetFormatPr baseColWidth="10" defaultColWidth="11.42578125" defaultRowHeight="15"/>
  <cols>
    <col min="1" max="1" width="35.7109375" style="14" customWidth="1"/>
    <col min="2" max="2" width="11.42578125" style="14"/>
    <col min="3" max="3" width="47.42578125" style="14" bestFit="1" customWidth="1"/>
    <col min="4" max="4" width="13" style="14" hidden="1" customWidth="1"/>
    <col min="5" max="5" width="14" style="14" hidden="1" customWidth="1"/>
    <col min="6" max="6" width="12.7109375" style="14" hidden="1" customWidth="1"/>
    <col min="7" max="7" width="20.85546875" style="14" hidden="1" customWidth="1"/>
    <col min="8" max="8" width="35.7109375" style="14" hidden="1" customWidth="1"/>
    <col min="9" max="9" width="22.85546875" style="14" customWidth="1"/>
    <col min="10" max="10" width="47.28515625" style="9" customWidth="1"/>
    <col min="11" max="11" width="13" style="14" bestFit="1" customWidth="1"/>
    <col min="12" max="12" width="14" style="14" bestFit="1" customWidth="1"/>
    <col min="13" max="13" width="12.7109375" style="14" bestFit="1" customWidth="1"/>
    <col min="14" max="16384" width="11.42578125" style="14"/>
  </cols>
  <sheetData>
    <row r="1" spans="1:10" ht="48" thickBot="1">
      <c r="A1" s="114" t="s">
        <v>41</v>
      </c>
      <c r="B1" s="91" t="s">
        <v>42</v>
      </c>
      <c r="C1" s="91" t="s">
        <v>227</v>
      </c>
      <c r="D1" s="91" t="s">
        <v>210</v>
      </c>
      <c r="E1" s="91" t="s">
        <v>211</v>
      </c>
      <c r="F1" s="91" t="s">
        <v>212</v>
      </c>
      <c r="G1" s="92" t="s">
        <v>278</v>
      </c>
      <c r="H1" s="92" t="s">
        <v>279</v>
      </c>
      <c r="I1" s="91" t="s">
        <v>293</v>
      </c>
      <c r="J1" s="93" t="s">
        <v>297</v>
      </c>
    </row>
    <row r="2" spans="1:10" ht="25.5">
      <c r="A2" s="79" t="s">
        <v>107</v>
      </c>
      <c r="B2" s="80" t="s">
        <v>108</v>
      </c>
      <c r="C2" s="108" t="s">
        <v>239</v>
      </c>
      <c r="D2" s="109">
        <v>18</v>
      </c>
      <c r="E2" s="109">
        <v>18</v>
      </c>
      <c r="F2" s="110">
        <f t="shared" ref="F2:F28" si="0">E2/D2</f>
        <v>1</v>
      </c>
      <c r="G2" s="111">
        <f t="shared" ref="G2:G28" si="1">E2/751</f>
        <v>2.3968042609853527E-2</v>
      </c>
      <c r="H2" s="111">
        <f t="shared" ref="H2:H28" si="2">F2-G2</f>
        <v>0.97603195739014648</v>
      </c>
      <c r="I2" s="112" t="s">
        <v>294</v>
      </c>
      <c r="J2" s="113"/>
    </row>
    <row r="3" spans="1:10" ht="25.5">
      <c r="A3" s="67" t="s">
        <v>107</v>
      </c>
      <c r="B3" s="54" t="s">
        <v>109</v>
      </c>
      <c r="C3" s="59" t="s">
        <v>239</v>
      </c>
      <c r="D3" s="94">
        <v>27</v>
      </c>
      <c r="E3" s="94">
        <v>31</v>
      </c>
      <c r="F3" s="95">
        <f t="shared" si="0"/>
        <v>1.1481481481481481</v>
      </c>
      <c r="G3" s="96">
        <f t="shared" si="1"/>
        <v>4.1278295605858856E-2</v>
      </c>
      <c r="H3" s="96">
        <f t="shared" si="2"/>
        <v>1.1068698525422893</v>
      </c>
      <c r="I3" s="97" t="s">
        <v>294</v>
      </c>
      <c r="J3" s="98"/>
    </row>
    <row r="4" spans="1:10" ht="25.5">
      <c r="A4" s="67" t="s">
        <v>107</v>
      </c>
      <c r="B4" s="54" t="s">
        <v>110</v>
      </c>
      <c r="C4" s="59" t="s">
        <v>239</v>
      </c>
      <c r="D4" s="94">
        <v>28</v>
      </c>
      <c r="E4" s="94">
        <v>34</v>
      </c>
      <c r="F4" s="95">
        <f t="shared" si="0"/>
        <v>1.2142857142857142</v>
      </c>
      <c r="G4" s="96">
        <f t="shared" si="1"/>
        <v>4.5272969374167776E-2</v>
      </c>
      <c r="H4" s="96">
        <f t="shared" si="2"/>
        <v>1.1690127449115464</v>
      </c>
      <c r="I4" s="97" t="s">
        <v>294</v>
      </c>
      <c r="J4" s="98"/>
    </row>
    <row r="5" spans="1:10" ht="25.5">
      <c r="A5" s="67" t="s">
        <v>107</v>
      </c>
      <c r="B5" s="54" t="s">
        <v>111</v>
      </c>
      <c r="C5" s="59" t="s">
        <v>239</v>
      </c>
      <c r="D5" s="99">
        <v>18</v>
      </c>
      <c r="E5" s="99">
        <v>20</v>
      </c>
      <c r="F5" s="95">
        <f t="shared" si="0"/>
        <v>1.1111111111111112</v>
      </c>
      <c r="G5" s="96">
        <f t="shared" si="1"/>
        <v>2.6631158455392809E-2</v>
      </c>
      <c r="H5" s="96">
        <f t="shared" si="2"/>
        <v>1.0844799526557183</v>
      </c>
      <c r="I5" s="97" t="s">
        <v>294</v>
      </c>
      <c r="J5" s="98"/>
    </row>
    <row r="6" spans="1:10" ht="25.5">
      <c r="A6" s="67" t="s">
        <v>107</v>
      </c>
      <c r="B6" s="54" t="s">
        <v>112</v>
      </c>
      <c r="C6" s="59" t="s">
        <v>239</v>
      </c>
      <c r="D6" s="94">
        <v>25</v>
      </c>
      <c r="E6" s="94">
        <v>42</v>
      </c>
      <c r="F6" s="95">
        <f t="shared" si="0"/>
        <v>1.68</v>
      </c>
      <c r="G6" s="96">
        <f t="shared" si="1"/>
        <v>5.5925432756324903E-2</v>
      </c>
      <c r="H6" s="96">
        <f t="shared" si="2"/>
        <v>1.6240745672436749</v>
      </c>
      <c r="I6" s="97" t="s">
        <v>294</v>
      </c>
      <c r="J6" s="98"/>
    </row>
    <row r="7" spans="1:10" ht="25.5">
      <c r="A7" s="67" t="s">
        <v>107</v>
      </c>
      <c r="B7" s="54" t="s">
        <v>113</v>
      </c>
      <c r="C7" s="59" t="s">
        <v>239</v>
      </c>
      <c r="D7" s="94">
        <v>3</v>
      </c>
      <c r="E7" s="94">
        <v>6</v>
      </c>
      <c r="F7" s="95">
        <f t="shared" si="0"/>
        <v>2</v>
      </c>
      <c r="G7" s="96">
        <f t="shared" si="1"/>
        <v>7.989347536617843E-3</v>
      </c>
      <c r="H7" s="96">
        <f t="shared" si="2"/>
        <v>1.992010652463382</v>
      </c>
      <c r="I7" s="97" t="s">
        <v>294</v>
      </c>
      <c r="J7" s="98"/>
    </row>
    <row r="8" spans="1:10" ht="25.5">
      <c r="A8" s="67" t="s">
        <v>107</v>
      </c>
      <c r="B8" s="54" t="s">
        <v>223</v>
      </c>
      <c r="C8" s="59" t="s">
        <v>239</v>
      </c>
      <c r="D8" s="94">
        <v>5</v>
      </c>
      <c r="E8" s="94">
        <v>5</v>
      </c>
      <c r="F8" s="95">
        <f t="shared" si="0"/>
        <v>1</v>
      </c>
      <c r="G8" s="96">
        <f t="shared" si="1"/>
        <v>6.6577896138482022E-3</v>
      </c>
      <c r="H8" s="96">
        <f t="shared" si="2"/>
        <v>0.99334221038615178</v>
      </c>
      <c r="I8" s="97" t="s">
        <v>294</v>
      </c>
      <c r="J8" s="98"/>
    </row>
    <row r="9" spans="1:10" ht="25.5">
      <c r="A9" s="67" t="s">
        <v>107</v>
      </c>
      <c r="B9" s="54" t="s">
        <v>224</v>
      </c>
      <c r="C9" s="59" t="s">
        <v>239</v>
      </c>
      <c r="D9" s="94">
        <v>27</v>
      </c>
      <c r="E9" s="94">
        <v>38</v>
      </c>
      <c r="F9" s="95">
        <f t="shared" si="0"/>
        <v>1.4074074074074074</v>
      </c>
      <c r="G9" s="96">
        <f t="shared" si="1"/>
        <v>5.0599201065246339E-2</v>
      </c>
      <c r="H9" s="96">
        <f t="shared" si="2"/>
        <v>1.3568082063421611</v>
      </c>
      <c r="I9" s="97" t="s">
        <v>294</v>
      </c>
      <c r="J9" s="98"/>
    </row>
    <row r="10" spans="1:10" ht="25.5">
      <c r="A10" s="67" t="s">
        <v>107</v>
      </c>
      <c r="B10" s="54" t="s">
        <v>115</v>
      </c>
      <c r="C10" s="59" t="s">
        <v>239</v>
      </c>
      <c r="D10" s="99">
        <v>29</v>
      </c>
      <c r="E10" s="99">
        <v>36</v>
      </c>
      <c r="F10" s="95">
        <f t="shared" si="0"/>
        <v>1.2413793103448276</v>
      </c>
      <c r="G10" s="96">
        <f t="shared" si="1"/>
        <v>4.7936085219707054E-2</v>
      </c>
      <c r="H10" s="96">
        <f t="shared" si="2"/>
        <v>1.1934432251251206</v>
      </c>
      <c r="I10" s="97" t="s">
        <v>294</v>
      </c>
      <c r="J10" s="98"/>
    </row>
    <row r="11" spans="1:10" ht="25.5">
      <c r="A11" s="67" t="s">
        <v>107</v>
      </c>
      <c r="B11" s="54" t="s">
        <v>114</v>
      </c>
      <c r="C11" s="59" t="s">
        <v>239</v>
      </c>
      <c r="D11" s="94">
        <v>56</v>
      </c>
      <c r="E11" s="94">
        <v>105</v>
      </c>
      <c r="F11" s="95">
        <f t="shared" si="0"/>
        <v>1.875</v>
      </c>
      <c r="G11" s="96">
        <f t="shared" si="1"/>
        <v>0.13981358189081225</v>
      </c>
      <c r="H11" s="96">
        <f t="shared" si="2"/>
        <v>1.7351864181091878</v>
      </c>
      <c r="I11" s="97" t="s">
        <v>294</v>
      </c>
      <c r="J11" s="98"/>
    </row>
    <row r="12" spans="1:10" ht="25.5">
      <c r="A12" s="67" t="s">
        <v>107</v>
      </c>
      <c r="B12" s="54" t="s">
        <v>116</v>
      </c>
      <c r="C12" s="59" t="s">
        <v>240</v>
      </c>
      <c r="D12" s="94">
        <v>76</v>
      </c>
      <c r="E12" s="94">
        <v>161</v>
      </c>
      <c r="F12" s="95">
        <f t="shared" si="0"/>
        <v>2.1184210526315788</v>
      </c>
      <c r="G12" s="96">
        <f t="shared" si="1"/>
        <v>0.21438082556591212</v>
      </c>
      <c r="H12" s="96">
        <f t="shared" si="2"/>
        <v>1.9040402270656667</v>
      </c>
      <c r="I12" s="97" t="s">
        <v>294</v>
      </c>
      <c r="J12" s="98"/>
    </row>
    <row r="13" spans="1:10" ht="25.5">
      <c r="A13" s="67" t="s">
        <v>107</v>
      </c>
      <c r="B13" s="54" t="s">
        <v>117</v>
      </c>
      <c r="C13" s="59" t="s">
        <v>240</v>
      </c>
      <c r="D13" s="94">
        <v>61</v>
      </c>
      <c r="E13" s="94">
        <v>95</v>
      </c>
      <c r="F13" s="95">
        <f t="shared" si="0"/>
        <v>1.5573770491803278</v>
      </c>
      <c r="G13" s="96">
        <f t="shared" si="1"/>
        <v>0.12649800266311584</v>
      </c>
      <c r="H13" s="96">
        <f t="shared" si="2"/>
        <v>1.4308790465172119</v>
      </c>
      <c r="I13" s="97" t="s">
        <v>294</v>
      </c>
      <c r="J13" s="98"/>
    </row>
    <row r="14" spans="1:10" ht="25.5">
      <c r="A14" s="67" t="s">
        <v>107</v>
      </c>
      <c r="B14" s="54" t="s">
        <v>118</v>
      </c>
      <c r="C14" s="54" t="s">
        <v>240</v>
      </c>
      <c r="D14" s="94">
        <v>48</v>
      </c>
      <c r="E14" s="94">
        <v>221</v>
      </c>
      <c r="F14" s="95">
        <f t="shared" si="0"/>
        <v>4.604166666666667</v>
      </c>
      <c r="G14" s="96">
        <f t="shared" si="1"/>
        <v>0.29427430093209056</v>
      </c>
      <c r="H14" s="96">
        <f t="shared" si="2"/>
        <v>4.3098923657345765</v>
      </c>
      <c r="I14" s="97" t="s">
        <v>294</v>
      </c>
      <c r="J14" s="98"/>
    </row>
    <row r="15" spans="1:10" ht="25.5">
      <c r="A15" s="67" t="s">
        <v>107</v>
      </c>
      <c r="B15" s="54" t="s">
        <v>119</v>
      </c>
      <c r="C15" s="54" t="s">
        <v>240</v>
      </c>
      <c r="D15" s="99">
        <v>28</v>
      </c>
      <c r="E15" s="99">
        <v>31</v>
      </c>
      <c r="F15" s="95">
        <f t="shared" si="0"/>
        <v>1.1071428571428572</v>
      </c>
      <c r="G15" s="96">
        <f t="shared" si="1"/>
        <v>4.1278295605858856E-2</v>
      </c>
      <c r="H15" s="96">
        <f t="shared" si="2"/>
        <v>1.0658645615369984</v>
      </c>
      <c r="I15" s="97" t="s">
        <v>294</v>
      </c>
      <c r="J15" s="98"/>
    </row>
    <row r="16" spans="1:10" ht="25.5">
      <c r="A16" s="67" t="s">
        <v>107</v>
      </c>
      <c r="B16" s="54" t="s">
        <v>120</v>
      </c>
      <c r="C16" s="54" t="s">
        <v>240</v>
      </c>
      <c r="D16" s="94">
        <v>16</v>
      </c>
      <c r="E16" s="94">
        <v>25</v>
      </c>
      <c r="F16" s="95">
        <f t="shared" si="0"/>
        <v>1.5625</v>
      </c>
      <c r="G16" s="96">
        <f t="shared" si="1"/>
        <v>3.3288948069241014E-2</v>
      </c>
      <c r="H16" s="96">
        <f t="shared" si="2"/>
        <v>1.5292110519307589</v>
      </c>
      <c r="I16" s="97" t="s">
        <v>294</v>
      </c>
      <c r="J16" s="98"/>
    </row>
    <row r="17" spans="1:10" ht="25.5">
      <c r="A17" s="67" t="s">
        <v>107</v>
      </c>
      <c r="B17" s="54" t="s">
        <v>121</v>
      </c>
      <c r="C17" s="54" t="s">
        <v>240</v>
      </c>
      <c r="D17" s="94">
        <v>11</v>
      </c>
      <c r="E17" s="94">
        <v>11</v>
      </c>
      <c r="F17" s="95">
        <f t="shared" si="0"/>
        <v>1</v>
      </c>
      <c r="G17" s="96">
        <f t="shared" si="1"/>
        <v>1.4647137150466045E-2</v>
      </c>
      <c r="H17" s="96">
        <f t="shared" si="2"/>
        <v>0.98535286284953394</v>
      </c>
      <c r="I17" s="97" t="s">
        <v>294</v>
      </c>
      <c r="J17" s="98"/>
    </row>
    <row r="18" spans="1:10" ht="25.5">
      <c r="A18" s="67" t="s">
        <v>107</v>
      </c>
      <c r="B18" s="54" t="s">
        <v>225</v>
      </c>
      <c r="C18" s="54" t="s">
        <v>240</v>
      </c>
      <c r="D18" s="94">
        <v>10</v>
      </c>
      <c r="E18" s="94">
        <v>12</v>
      </c>
      <c r="F18" s="95">
        <f t="shared" si="0"/>
        <v>1.2</v>
      </c>
      <c r="G18" s="96">
        <f t="shared" si="1"/>
        <v>1.5978695073235686E-2</v>
      </c>
      <c r="H18" s="96">
        <f t="shared" si="2"/>
        <v>1.1840213049267643</v>
      </c>
      <c r="I18" s="97" t="s">
        <v>294</v>
      </c>
      <c r="J18" s="98"/>
    </row>
    <row r="19" spans="1:10" ht="25.5">
      <c r="A19" s="67" t="s">
        <v>107</v>
      </c>
      <c r="B19" s="54" t="s">
        <v>226</v>
      </c>
      <c r="C19" s="54" t="s">
        <v>240</v>
      </c>
      <c r="D19" s="94">
        <v>4</v>
      </c>
      <c r="E19" s="94">
        <v>7</v>
      </c>
      <c r="F19" s="95">
        <f t="shared" si="0"/>
        <v>1.75</v>
      </c>
      <c r="G19" s="96">
        <f t="shared" si="1"/>
        <v>9.3209054593874838E-3</v>
      </c>
      <c r="H19" s="96">
        <f t="shared" si="2"/>
        <v>1.7406790945406125</v>
      </c>
      <c r="I19" s="97" t="s">
        <v>294</v>
      </c>
      <c r="J19" s="98"/>
    </row>
    <row r="20" spans="1:10" ht="25.5">
      <c r="A20" s="67" t="s">
        <v>107</v>
      </c>
      <c r="B20" s="54" t="s">
        <v>123</v>
      </c>
      <c r="C20" s="54" t="s">
        <v>240</v>
      </c>
      <c r="D20" s="99">
        <v>58</v>
      </c>
      <c r="E20" s="99">
        <v>115</v>
      </c>
      <c r="F20" s="95">
        <f t="shared" si="0"/>
        <v>1.9827586206896552</v>
      </c>
      <c r="G20" s="96">
        <f t="shared" si="1"/>
        <v>0.15312916111850866</v>
      </c>
      <c r="H20" s="96">
        <f t="shared" si="2"/>
        <v>1.8296294595711466</v>
      </c>
      <c r="I20" s="97" t="s">
        <v>294</v>
      </c>
      <c r="J20" s="98"/>
    </row>
    <row r="21" spans="1:10" ht="25.5">
      <c r="A21" s="67" t="s">
        <v>107</v>
      </c>
      <c r="B21" s="54" t="s">
        <v>122</v>
      </c>
      <c r="C21" s="54" t="s">
        <v>240</v>
      </c>
      <c r="D21" s="94">
        <v>102</v>
      </c>
      <c r="E21" s="94">
        <v>286</v>
      </c>
      <c r="F21" s="95">
        <f t="shared" si="0"/>
        <v>2.8039215686274508</v>
      </c>
      <c r="G21" s="96">
        <f t="shared" si="1"/>
        <v>0.38082556591211719</v>
      </c>
      <c r="H21" s="96">
        <f t="shared" si="2"/>
        <v>2.4230960027153334</v>
      </c>
      <c r="I21" s="97" t="s">
        <v>294</v>
      </c>
      <c r="J21" s="98"/>
    </row>
    <row r="22" spans="1:10">
      <c r="A22" s="67" t="s">
        <v>65</v>
      </c>
      <c r="B22" s="54" t="s">
        <v>66</v>
      </c>
      <c r="C22" s="54" t="s">
        <v>238</v>
      </c>
      <c r="D22" s="94">
        <v>83</v>
      </c>
      <c r="E22" s="94">
        <v>258</v>
      </c>
      <c r="F22" s="95">
        <f t="shared" si="0"/>
        <v>3.1084337349397591</v>
      </c>
      <c r="G22" s="96">
        <f t="shared" si="1"/>
        <v>0.34354194407456723</v>
      </c>
      <c r="H22" s="96">
        <f t="shared" si="2"/>
        <v>2.764891790865192</v>
      </c>
      <c r="I22" s="97" t="s">
        <v>294</v>
      </c>
      <c r="J22" s="98"/>
    </row>
    <row r="23" spans="1:10">
      <c r="A23" s="67" t="s">
        <v>65</v>
      </c>
      <c r="B23" s="54" t="s">
        <v>67</v>
      </c>
      <c r="C23" s="54" t="s">
        <v>238</v>
      </c>
      <c r="D23" s="94">
        <v>185</v>
      </c>
      <c r="E23" s="94">
        <v>710</v>
      </c>
      <c r="F23" s="95">
        <f t="shared" si="0"/>
        <v>3.8378378378378377</v>
      </c>
      <c r="G23" s="96">
        <f t="shared" si="1"/>
        <v>0.94540612516644473</v>
      </c>
      <c r="H23" s="96">
        <f t="shared" si="2"/>
        <v>2.8924317126713932</v>
      </c>
      <c r="I23" s="97" t="s">
        <v>294</v>
      </c>
      <c r="J23" s="98"/>
    </row>
    <row r="24" spans="1:10">
      <c r="A24" s="67" t="s">
        <v>65</v>
      </c>
      <c r="B24" s="54" t="s">
        <v>68</v>
      </c>
      <c r="C24" s="54" t="s">
        <v>238</v>
      </c>
      <c r="D24" s="94">
        <v>11</v>
      </c>
      <c r="E24" s="94">
        <v>13</v>
      </c>
      <c r="F24" s="95">
        <f t="shared" si="0"/>
        <v>1.1818181818181819</v>
      </c>
      <c r="G24" s="96">
        <f t="shared" si="1"/>
        <v>1.7310252996005325E-2</v>
      </c>
      <c r="H24" s="96">
        <f t="shared" si="2"/>
        <v>1.1645079288221765</v>
      </c>
      <c r="I24" s="97" t="s">
        <v>294</v>
      </c>
      <c r="J24" s="98"/>
    </row>
    <row r="25" spans="1:10">
      <c r="A25" s="67" t="s">
        <v>65</v>
      </c>
      <c r="B25" s="54" t="s">
        <v>69</v>
      </c>
      <c r="C25" s="54" t="s">
        <v>238</v>
      </c>
      <c r="D25" s="99">
        <v>32</v>
      </c>
      <c r="E25" s="99">
        <v>66</v>
      </c>
      <c r="F25" s="95">
        <f t="shared" si="0"/>
        <v>2.0625</v>
      </c>
      <c r="G25" s="96">
        <f t="shared" si="1"/>
        <v>8.7882822902796268E-2</v>
      </c>
      <c r="H25" s="96">
        <f t="shared" si="2"/>
        <v>1.9746171770972036</v>
      </c>
      <c r="I25" s="97" t="s">
        <v>294</v>
      </c>
      <c r="J25" s="98"/>
    </row>
    <row r="26" spans="1:10">
      <c r="A26" s="67" t="s">
        <v>65</v>
      </c>
      <c r="B26" s="54" t="s">
        <v>70</v>
      </c>
      <c r="C26" s="54" t="s">
        <v>238</v>
      </c>
      <c r="D26" s="94">
        <v>140</v>
      </c>
      <c r="E26" s="94">
        <v>513</v>
      </c>
      <c r="F26" s="95">
        <f t="shared" si="0"/>
        <v>3.6642857142857141</v>
      </c>
      <c r="G26" s="96">
        <f t="shared" si="1"/>
        <v>0.68308921438082559</v>
      </c>
      <c r="H26" s="96">
        <f t="shared" si="2"/>
        <v>2.9811964999048888</v>
      </c>
      <c r="I26" s="97" t="s">
        <v>294</v>
      </c>
      <c r="J26" s="98"/>
    </row>
    <row r="27" spans="1:10">
      <c r="A27" s="67" t="s">
        <v>65</v>
      </c>
      <c r="B27" s="54" t="s">
        <v>71</v>
      </c>
      <c r="C27" s="54" t="s">
        <v>238</v>
      </c>
      <c r="D27" s="94">
        <v>21</v>
      </c>
      <c r="E27" s="94">
        <v>28</v>
      </c>
      <c r="F27" s="95">
        <f t="shared" si="0"/>
        <v>1.3333333333333333</v>
      </c>
      <c r="G27" s="96">
        <f t="shared" si="1"/>
        <v>3.7283621837549935E-2</v>
      </c>
      <c r="H27" s="96">
        <f t="shared" si="2"/>
        <v>1.2960497114957834</v>
      </c>
      <c r="I27" s="97" t="s">
        <v>294</v>
      </c>
      <c r="J27" s="98"/>
    </row>
    <row r="28" spans="1:10">
      <c r="A28" s="67" t="s">
        <v>65</v>
      </c>
      <c r="B28" s="54" t="s">
        <v>216</v>
      </c>
      <c r="C28" s="54" t="s">
        <v>238</v>
      </c>
      <c r="D28" s="94">
        <v>30</v>
      </c>
      <c r="E28" s="94">
        <v>62</v>
      </c>
      <c r="F28" s="95">
        <f t="shared" si="0"/>
        <v>2.0666666666666669</v>
      </c>
      <c r="G28" s="96">
        <f t="shared" si="1"/>
        <v>8.2556591211717711E-2</v>
      </c>
      <c r="H28" s="96">
        <f t="shared" si="2"/>
        <v>1.9841100754549492</v>
      </c>
      <c r="I28" s="97" t="s">
        <v>294</v>
      </c>
      <c r="J28" s="98"/>
    </row>
    <row r="29" spans="1:10">
      <c r="A29" s="67" t="s">
        <v>65</v>
      </c>
      <c r="B29" s="54" t="s">
        <v>217</v>
      </c>
      <c r="C29" s="54" t="s">
        <v>238</v>
      </c>
      <c r="D29" s="94" t="s">
        <v>215</v>
      </c>
      <c r="E29" s="94" t="s">
        <v>215</v>
      </c>
      <c r="F29" s="100" t="s">
        <v>215</v>
      </c>
      <c r="G29" s="101" t="s">
        <v>215</v>
      </c>
      <c r="H29" s="101" t="s">
        <v>215</v>
      </c>
      <c r="I29" s="97" t="s">
        <v>294</v>
      </c>
      <c r="J29" s="98"/>
    </row>
    <row r="30" spans="1:10">
      <c r="A30" s="67" t="s">
        <v>65</v>
      </c>
      <c r="B30" s="54" t="s">
        <v>73</v>
      </c>
      <c r="C30" s="54" t="s">
        <v>238</v>
      </c>
      <c r="D30" s="99">
        <v>120</v>
      </c>
      <c r="E30" s="99">
        <v>351</v>
      </c>
      <c r="F30" s="95">
        <f t="shared" ref="F30:F84" si="3">E30/D30</f>
        <v>2.9249999999999998</v>
      </c>
      <c r="G30" s="96">
        <f t="shared" ref="G30:G84" si="4">E30/751</f>
        <v>0.46737683089214382</v>
      </c>
      <c r="H30" s="96">
        <f t="shared" ref="H30:H84" si="5">F30-G30</f>
        <v>2.4576231691078561</v>
      </c>
      <c r="I30" s="97" t="s">
        <v>294</v>
      </c>
      <c r="J30" s="98"/>
    </row>
    <row r="31" spans="1:10">
      <c r="A31" s="67" t="s">
        <v>65</v>
      </c>
      <c r="B31" s="54" t="s">
        <v>72</v>
      </c>
      <c r="C31" s="54" t="s">
        <v>238</v>
      </c>
      <c r="D31" s="94">
        <v>152</v>
      </c>
      <c r="E31" s="94">
        <v>850</v>
      </c>
      <c r="F31" s="95">
        <f t="shared" si="3"/>
        <v>5.5921052631578947</v>
      </c>
      <c r="G31" s="96">
        <f t="shared" si="4"/>
        <v>1.1318242343541944</v>
      </c>
      <c r="H31" s="96">
        <f t="shared" si="5"/>
        <v>4.4602810288037</v>
      </c>
      <c r="I31" s="97" t="s">
        <v>294</v>
      </c>
      <c r="J31" s="98"/>
    </row>
    <row r="32" spans="1:10">
      <c r="A32" s="67" t="s">
        <v>79</v>
      </c>
      <c r="B32" s="54" t="s">
        <v>80</v>
      </c>
      <c r="C32" s="54" t="s">
        <v>232</v>
      </c>
      <c r="D32" s="94">
        <v>433</v>
      </c>
      <c r="E32" s="94">
        <v>1159</v>
      </c>
      <c r="F32" s="95">
        <f t="shared" si="3"/>
        <v>2.676674364896074</v>
      </c>
      <c r="G32" s="96">
        <f t="shared" si="4"/>
        <v>1.5432756324900132</v>
      </c>
      <c r="H32" s="96">
        <f t="shared" si="5"/>
        <v>1.1333987324060608</v>
      </c>
      <c r="I32" s="97" t="s">
        <v>294</v>
      </c>
      <c r="J32" s="98"/>
    </row>
    <row r="33" spans="1:11" s="128" customFormat="1">
      <c r="A33" s="67" t="s">
        <v>79</v>
      </c>
      <c r="B33" s="54" t="s">
        <v>81</v>
      </c>
      <c r="C33" s="54" t="s">
        <v>233</v>
      </c>
      <c r="D33" s="94">
        <v>131</v>
      </c>
      <c r="E33" s="94">
        <v>189</v>
      </c>
      <c r="F33" s="124">
        <f t="shared" si="3"/>
        <v>1.4427480916030535</v>
      </c>
      <c r="G33" s="125">
        <f t="shared" si="4"/>
        <v>0.25166444740346205</v>
      </c>
      <c r="H33" s="125">
        <f t="shared" si="5"/>
        <v>1.1910836441995913</v>
      </c>
      <c r="I33" s="126" t="s">
        <v>294</v>
      </c>
      <c r="J33" s="127"/>
    </row>
    <row r="34" spans="1:11" s="128" customFormat="1">
      <c r="A34" s="67" t="s">
        <v>79</v>
      </c>
      <c r="B34" s="54" t="s">
        <v>82</v>
      </c>
      <c r="C34" s="54" t="s">
        <v>234</v>
      </c>
      <c r="D34" s="94">
        <v>305</v>
      </c>
      <c r="E34" s="94">
        <v>861</v>
      </c>
      <c r="F34" s="124">
        <f t="shared" si="3"/>
        <v>2.8229508196721311</v>
      </c>
      <c r="G34" s="125">
        <f t="shared" si="4"/>
        <v>1.1464713715046604</v>
      </c>
      <c r="H34" s="125">
        <f t="shared" si="5"/>
        <v>1.6764794481674707</v>
      </c>
      <c r="I34" s="126" t="s">
        <v>294</v>
      </c>
      <c r="J34" s="127"/>
    </row>
    <row r="35" spans="1:11" s="128" customFormat="1">
      <c r="A35" s="67" t="s">
        <v>79</v>
      </c>
      <c r="B35" s="54" t="s">
        <v>319</v>
      </c>
      <c r="C35" s="54" t="s">
        <v>320</v>
      </c>
      <c r="D35" s="94">
        <v>305</v>
      </c>
      <c r="E35" s="94">
        <v>861</v>
      </c>
      <c r="F35" s="124">
        <f t="shared" si="3"/>
        <v>2.8229508196721311</v>
      </c>
      <c r="G35" s="125">
        <f t="shared" si="4"/>
        <v>1.1464713715046604</v>
      </c>
      <c r="H35" s="125">
        <f t="shared" si="5"/>
        <v>1.6764794481674707</v>
      </c>
      <c r="I35" s="126" t="s">
        <v>294</v>
      </c>
      <c r="J35" s="127"/>
    </row>
    <row r="36" spans="1:11" s="128" customFormat="1" ht="25.5">
      <c r="A36" s="67" t="s">
        <v>79</v>
      </c>
      <c r="B36" s="54" t="s">
        <v>323</v>
      </c>
      <c r="C36" s="54" t="s">
        <v>322</v>
      </c>
      <c r="D36" s="94">
        <v>305</v>
      </c>
      <c r="E36" s="94">
        <v>861</v>
      </c>
      <c r="F36" s="124">
        <f t="shared" si="3"/>
        <v>2.8229508196721311</v>
      </c>
      <c r="G36" s="125">
        <f t="shared" si="4"/>
        <v>1.1464713715046604</v>
      </c>
      <c r="H36" s="125">
        <f t="shared" si="5"/>
        <v>1.6764794481674707</v>
      </c>
      <c r="I36" s="126" t="s">
        <v>294</v>
      </c>
      <c r="J36" s="127"/>
    </row>
    <row r="37" spans="1:11" s="128" customFormat="1">
      <c r="A37" s="67" t="s">
        <v>79</v>
      </c>
      <c r="B37" s="54" t="s">
        <v>83</v>
      </c>
      <c r="C37" s="54" t="s">
        <v>235</v>
      </c>
      <c r="D37" s="94">
        <v>633</v>
      </c>
      <c r="E37" s="94">
        <v>2242</v>
      </c>
      <c r="F37" s="124">
        <f t="shared" si="3"/>
        <v>3.5418641390205372</v>
      </c>
      <c r="G37" s="125">
        <f t="shared" si="4"/>
        <v>2.9853528628495338</v>
      </c>
      <c r="H37" s="125">
        <f t="shared" si="5"/>
        <v>0.55651127617100338</v>
      </c>
      <c r="I37" s="126" t="s">
        <v>294</v>
      </c>
      <c r="J37" s="127"/>
    </row>
    <row r="38" spans="1:11" s="128" customFormat="1">
      <c r="A38" s="67" t="s">
        <v>79</v>
      </c>
      <c r="B38" s="54" t="s">
        <v>326</v>
      </c>
      <c r="C38" s="54" t="s">
        <v>325</v>
      </c>
      <c r="D38" s="94">
        <v>633</v>
      </c>
      <c r="E38" s="94">
        <v>2242</v>
      </c>
      <c r="F38" s="124">
        <f t="shared" si="3"/>
        <v>3.5418641390205372</v>
      </c>
      <c r="G38" s="125">
        <f t="shared" si="4"/>
        <v>2.9853528628495338</v>
      </c>
      <c r="H38" s="125">
        <f t="shared" si="5"/>
        <v>0.55651127617100338</v>
      </c>
      <c r="I38" s="126" t="s">
        <v>294</v>
      </c>
      <c r="J38" s="127"/>
    </row>
    <row r="39" spans="1:11" s="128" customFormat="1">
      <c r="A39" s="67" t="s">
        <v>74</v>
      </c>
      <c r="B39" s="54" t="s">
        <v>75</v>
      </c>
      <c r="C39" s="54" t="s">
        <v>232</v>
      </c>
      <c r="D39" s="94">
        <v>357</v>
      </c>
      <c r="E39" s="94">
        <v>835</v>
      </c>
      <c r="F39" s="124">
        <f t="shared" si="3"/>
        <v>2.338935574229692</v>
      </c>
      <c r="G39" s="125">
        <f t="shared" si="4"/>
        <v>1.1118508655126498</v>
      </c>
      <c r="H39" s="125">
        <f t="shared" si="5"/>
        <v>1.2270847087170422</v>
      </c>
      <c r="I39" s="126" t="s">
        <v>294</v>
      </c>
      <c r="J39" s="127"/>
    </row>
    <row r="40" spans="1:11" s="128" customFormat="1">
      <c r="A40" s="67" t="s">
        <v>74</v>
      </c>
      <c r="B40" s="54" t="s">
        <v>76</v>
      </c>
      <c r="C40" s="54" t="s">
        <v>233</v>
      </c>
      <c r="D40" s="94">
        <v>79</v>
      </c>
      <c r="E40" s="94">
        <v>101</v>
      </c>
      <c r="F40" s="124">
        <f t="shared" si="3"/>
        <v>1.2784810126582278</v>
      </c>
      <c r="G40" s="125">
        <f t="shared" si="4"/>
        <v>0.13448735019973368</v>
      </c>
      <c r="H40" s="125">
        <f t="shared" si="5"/>
        <v>1.1439936624584941</v>
      </c>
      <c r="I40" s="126" t="s">
        <v>294</v>
      </c>
      <c r="J40" s="127"/>
    </row>
    <row r="41" spans="1:11" s="128" customFormat="1">
      <c r="A41" s="67" t="s">
        <v>74</v>
      </c>
      <c r="B41" s="54" t="s">
        <v>77</v>
      </c>
      <c r="C41" s="54" t="s">
        <v>234</v>
      </c>
      <c r="D41" s="94">
        <v>26</v>
      </c>
      <c r="E41" s="94">
        <v>26</v>
      </c>
      <c r="F41" s="124">
        <f t="shared" si="3"/>
        <v>1</v>
      </c>
      <c r="G41" s="125">
        <f t="shared" si="4"/>
        <v>3.462050599201065E-2</v>
      </c>
      <c r="H41" s="125">
        <f t="shared" si="5"/>
        <v>0.96537949400798939</v>
      </c>
      <c r="I41" s="126" t="s">
        <v>294</v>
      </c>
      <c r="J41" s="127"/>
    </row>
    <row r="42" spans="1:11" s="128" customFormat="1">
      <c r="A42" s="67" t="s">
        <v>74</v>
      </c>
      <c r="B42" s="54" t="s">
        <v>321</v>
      </c>
      <c r="C42" s="54" t="s">
        <v>320</v>
      </c>
      <c r="D42" s="94">
        <v>26</v>
      </c>
      <c r="E42" s="94">
        <v>26</v>
      </c>
      <c r="F42" s="124">
        <f t="shared" si="3"/>
        <v>1</v>
      </c>
      <c r="G42" s="125">
        <f t="shared" si="4"/>
        <v>3.462050599201065E-2</v>
      </c>
      <c r="H42" s="125">
        <f t="shared" si="5"/>
        <v>0.96537949400798939</v>
      </c>
      <c r="I42" s="126" t="s">
        <v>294</v>
      </c>
      <c r="J42" s="127"/>
    </row>
    <row r="43" spans="1:11" s="128" customFormat="1" ht="25.5">
      <c r="A43" s="67" t="s">
        <v>74</v>
      </c>
      <c r="B43" s="54" t="s">
        <v>324</v>
      </c>
      <c r="C43" s="54" t="s">
        <v>322</v>
      </c>
      <c r="D43" s="94">
        <v>26</v>
      </c>
      <c r="E43" s="94">
        <v>26</v>
      </c>
      <c r="F43" s="124">
        <f t="shared" si="3"/>
        <v>1</v>
      </c>
      <c r="G43" s="125">
        <f t="shared" si="4"/>
        <v>3.462050599201065E-2</v>
      </c>
      <c r="H43" s="125">
        <f t="shared" si="5"/>
        <v>0.96537949400798939</v>
      </c>
      <c r="I43" s="126" t="s">
        <v>294</v>
      </c>
      <c r="J43" s="127"/>
    </row>
    <row r="44" spans="1:11" s="128" customFormat="1" ht="15" customHeight="1">
      <c r="A44" s="67" t="s">
        <v>74</v>
      </c>
      <c r="B44" s="54" t="s">
        <v>78</v>
      </c>
      <c r="C44" s="54" t="s">
        <v>235</v>
      </c>
      <c r="D44" s="94">
        <v>21</v>
      </c>
      <c r="E44" s="94">
        <v>22</v>
      </c>
      <c r="F44" s="124">
        <f t="shared" si="3"/>
        <v>1.0476190476190477</v>
      </c>
      <c r="G44" s="125">
        <f t="shared" si="4"/>
        <v>2.929427430093209E-2</v>
      </c>
      <c r="H44" s="125">
        <f t="shared" si="5"/>
        <v>1.0183247733181156</v>
      </c>
      <c r="I44" s="126" t="s">
        <v>294</v>
      </c>
      <c r="J44" s="127"/>
    </row>
    <row r="45" spans="1:11" s="128" customFormat="1" ht="15" customHeight="1">
      <c r="A45" s="67" t="s">
        <v>74</v>
      </c>
      <c r="B45" s="54" t="s">
        <v>327</v>
      </c>
      <c r="C45" s="54" t="s">
        <v>325</v>
      </c>
      <c r="D45" s="94">
        <v>21</v>
      </c>
      <c r="E45" s="94">
        <v>22</v>
      </c>
      <c r="F45" s="124">
        <f t="shared" si="3"/>
        <v>1.0476190476190477</v>
      </c>
      <c r="G45" s="125">
        <f t="shared" si="4"/>
        <v>2.929427430093209E-2</v>
      </c>
      <c r="H45" s="125">
        <f t="shared" si="5"/>
        <v>1.0183247733181156</v>
      </c>
      <c r="I45" s="126" t="s">
        <v>294</v>
      </c>
      <c r="J45" s="127"/>
    </row>
    <row r="46" spans="1:11" s="128" customFormat="1" ht="25.5">
      <c r="A46" s="67" t="s">
        <v>282</v>
      </c>
      <c r="B46" s="54" t="s">
        <v>283</v>
      </c>
      <c r="C46" s="54" t="s">
        <v>230</v>
      </c>
      <c r="D46" s="94">
        <v>751</v>
      </c>
      <c r="E46" s="94">
        <v>11072</v>
      </c>
      <c r="F46" s="124">
        <f t="shared" si="3"/>
        <v>14.743009320905459</v>
      </c>
      <c r="G46" s="125">
        <f t="shared" si="4"/>
        <v>14.743009320905459</v>
      </c>
      <c r="H46" s="125">
        <f t="shared" si="5"/>
        <v>0</v>
      </c>
      <c r="I46" s="126" t="s">
        <v>294</v>
      </c>
      <c r="J46" s="127" t="s">
        <v>332</v>
      </c>
      <c r="K46" s="129"/>
    </row>
    <row r="47" spans="1:11" s="128" customFormat="1" ht="25.5">
      <c r="A47" s="67" t="s">
        <v>288</v>
      </c>
      <c r="B47" s="54" t="s">
        <v>284</v>
      </c>
      <c r="C47" s="54" t="s">
        <v>230</v>
      </c>
      <c r="D47" s="94">
        <v>362</v>
      </c>
      <c r="E47" s="94">
        <v>1489</v>
      </c>
      <c r="F47" s="124">
        <f>E47/D47</f>
        <v>4.1132596685082872</v>
      </c>
      <c r="G47" s="125">
        <f>E47/751</f>
        <v>1.9826897470039946</v>
      </c>
      <c r="H47" s="125">
        <f>F47-G47</f>
        <v>2.1305699215042928</v>
      </c>
      <c r="I47" s="126" t="s">
        <v>294</v>
      </c>
      <c r="J47" s="127" t="s">
        <v>332</v>
      </c>
      <c r="K47" s="129"/>
    </row>
    <row r="48" spans="1:11" s="128" customFormat="1" ht="25.5">
      <c r="A48" s="67" t="s">
        <v>289</v>
      </c>
      <c r="B48" s="54" t="s">
        <v>285</v>
      </c>
      <c r="C48" s="54" t="s">
        <v>230</v>
      </c>
      <c r="D48" s="94">
        <v>751</v>
      </c>
      <c r="E48" s="94">
        <v>11072</v>
      </c>
      <c r="F48" s="124">
        <f t="shared" ref="F48" si="6">E48/D48</f>
        <v>14.743009320905459</v>
      </c>
      <c r="G48" s="125">
        <f t="shared" ref="G48" si="7">E48/751</f>
        <v>14.743009320905459</v>
      </c>
      <c r="H48" s="125">
        <f t="shared" ref="H48" si="8">F48-G48</f>
        <v>0</v>
      </c>
      <c r="I48" s="126" t="s">
        <v>294</v>
      </c>
      <c r="J48" s="127" t="s">
        <v>332</v>
      </c>
      <c r="K48" s="129"/>
    </row>
    <row r="49" spans="1:11" s="128" customFormat="1" ht="25.5">
      <c r="A49" s="67" t="s">
        <v>290</v>
      </c>
      <c r="B49" s="54" t="s">
        <v>286</v>
      </c>
      <c r="C49" s="54" t="s">
        <v>230</v>
      </c>
      <c r="D49" s="94">
        <v>362</v>
      </c>
      <c r="E49" s="94">
        <v>1489</v>
      </c>
      <c r="F49" s="124">
        <f>E49/D49</f>
        <v>4.1132596685082872</v>
      </c>
      <c r="G49" s="125">
        <f>E49/751</f>
        <v>1.9826897470039946</v>
      </c>
      <c r="H49" s="125">
        <f>F49-G49</f>
        <v>2.1305699215042928</v>
      </c>
      <c r="I49" s="126" t="s">
        <v>294</v>
      </c>
      <c r="J49" s="127" t="s">
        <v>332</v>
      </c>
      <c r="K49" s="129"/>
    </row>
    <row r="50" spans="1:11" s="128" customFormat="1" ht="25.5">
      <c r="A50" s="67" t="s">
        <v>291</v>
      </c>
      <c r="B50" s="54" t="s">
        <v>287</v>
      </c>
      <c r="C50" s="54" t="s">
        <v>230</v>
      </c>
      <c r="D50" s="94">
        <v>362</v>
      </c>
      <c r="E50" s="94">
        <v>1489</v>
      </c>
      <c r="F50" s="124">
        <f>E50/D50</f>
        <v>4.1132596685082872</v>
      </c>
      <c r="G50" s="125">
        <f>E50/751</f>
        <v>1.9826897470039946</v>
      </c>
      <c r="H50" s="125">
        <f>F50-G50</f>
        <v>2.1305699215042928</v>
      </c>
      <c r="I50" s="126" t="s">
        <v>294</v>
      </c>
      <c r="J50" s="127" t="s">
        <v>332</v>
      </c>
      <c r="K50" s="129"/>
    </row>
    <row r="51" spans="1:11">
      <c r="A51" s="67" t="s">
        <v>50</v>
      </c>
      <c r="B51" s="54" t="s">
        <v>51</v>
      </c>
      <c r="C51" s="54" t="s">
        <v>230</v>
      </c>
      <c r="D51" s="99">
        <v>502</v>
      </c>
      <c r="E51" s="99">
        <v>1656</v>
      </c>
      <c r="F51" s="95">
        <f t="shared" si="3"/>
        <v>3.2988047808764942</v>
      </c>
      <c r="G51" s="96">
        <f t="shared" si="4"/>
        <v>2.2050599201065246</v>
      </c>
      <c r="H51" s="96">
        <f t="shared" si="5"/>
        <v>1.0937448607699696</v>
      </c>
      <c r="I51" s="97" t="s">
        <v>294</v>
      </c>
      <c r="J51" s="98"/>
    </row>
    <row r="52" spans="1:11">
      <c r="A52" s="67" t="s">
        <v>50</v>
      </c>
      <c r="B52" s="54" t="s">
        <v>52</v>
      </c>
      <c r="C52" s="54" t="s">
        <v>230</v>
      </c>
      <c r="D52" s="94">
        <v>507</v>
      </c>
      <c r="E52" s="94">
        <v>1726</v>
      </c>
      <c r="F52" s="95">
        <f t="shared" si="3"/>
        <v>3.4043392504930967</v>
      </c>
      <c r="G52" s="96">
        <f t="shared" si="4"/>
        <v>2.2982689747003993</v>
      </c>
      <c r="H52" s="96">
        <f t="shared" si="5"/>
        <v>1.1060702757926975</v>
      </c>
      <c r="I52" s="97" t="s">
        <v>294</v>
      </c>
      <c r="J52" s="98"/>
    </row>
    <row r="53" spans="1:11">
      <c r="A53" s="67" t="s">
        <v>50</v>
      </c>
      <c r="B53" s="54" t="s">
        <v>53</v>
      </c>
      <c r="C53" s="54" t="s">
        <v>230</v>
      </c>
      <c r="D53" s="94">
        <v>136</v>
      </c>
      <c r="E53" s="94">
        <v>257</v>
      </c>
      <c r="F53" s="95">
        <f t="shared" si="3"/>
        <v>1.8897058823529411</v>
      </c>
      <c r="G53" s="96">
        <f t="shared" si="4"/>
        <v>0.34221038615179761</v>
      </c>
      <c r="H53" s="96">
        <f t="shared" si="5"/>
        <v>1.5474954962011436</v>
      </c>
      <c r="I53" s="97" t="s">
        <v>294</v>
      </c>
      <c r="J53" s="98"/>
    </row>
    <row r="54" spans="1:11">
      <c r="A54" s="67" t="s">
        <v>46</v>
      </c>
      <c r="B54" s="54" t="s">
        <v>47</v>
      </c>
      <c r="C54" s="54" t="s">
        <v>230</v>
      </c>
      <c r="D54" s="94">
        <v>419</v>
      </c>
      <c r="E54" s="94">
        <v>1930</v>
      </c>
      <c r="F54" s="95">
        <f t="shared" si="3"/>
        <v>4.6062052505966591</v>
      </c>
      <c r="G54" s="96">
        <f t="shared" si="4"/>
        <v>2.5699067909454061</v>
      </c>
      <c r="H54" s="96">
        <f t="shared" si="5"/>
        <v>2.036298459651253</v>
      </c>
      <c r="I54" s="97" t="s">
        <v>294</v>
      </c>
      <c r="J54" s="98"/>
    </row>
    <row r="55" spans="1:11">
      <c r="A55" s="67" t="s">
        <v>46</v>
      </c>
      <c r="B55" s="54" t="s">
        <v>48</v>
      </c>
      <c r="C55" s="54" t="s">
        <v>230</v>
      </c>
      <c r="D55" s="94">
        <v>292</v>
      </c>
      <c r="E55" s="94">
        <v>950</v>
      </c>
      <c r="F55" s="95">
        <f t="shared" si="3"/>
        <v>3.2534246575342465</v>
      </c>
      <c r="G55" s="96">
        <f t="shared" si="4"/>
        <v>1.2649800266311584</v>
      </c>
      <c r="H55" s="96">
        <f t="shared" si="5"/>
        <v>1.9884446309030881</v>
      </c>
      <c r="I55" s="97" t="s">
        <v>294</v>
      </c>
      <c r="J55" s="98"/>
    </row>
    <row r="56" spans="1:11">
      <c r="A56" s="67" t="s">
        <v>46</v>
      </c>
      <c r="B56" s="54" t="s">
        <v>49</v>
      </c>
      <c r="C56" s="54" t="s">
        <v>230</v>
      </c>
      <c r="D56" s="94">
        <v>230</v>
      </c>
      <c r="E56" s="94">
        <v>832</v>
      </c>
      <c r="F56" s="95">
        <f t="shared" si="3"/>
        <v>3.6173913043478261</v>
      </c>
      <c r="G56" s="96">
        <f t="shared" si="4"/>
        <v>1.1078561917443408</v>
      </c>
      <c r="H56" s="96">
        <f t="shared" si="5"/>
        <v>2.5095351126034853</v>
      </c>
      <c r="I56" s="97" t="s">
        <v>294</v>
      </c>
      <c r="J56" s="98"/>
    </row>
    <row r="57" spans="1:11">
      <c r="A57" s="67" t="s">
        <v>54</v>
      </c>
      <c r="B57" s="54" t="s">
        <v>55</v>
      </c>
      <c r="C57" s="54" t="s">
        <v>231</v>
      </c>
      <c r="D57" s="94">
        <v>208</v>
      </c>
      <c r="E57" s="94">
        <v>961</v>
      </c>
      <c r="F57" s="95">
        <f t="shared" si="3"/>
        <v>4.6201923076923075</v>
      </c>
      <c r="G57" s="96">
        <f t="shared" si="4"/>
        <v>1.2796271637816246</v>
      </c>
      <c r="H57" s="96">
        <f t="shared" si="5"/>
        <v>3.3405651439106832</v>
      </c>
      <c r="I57" s="97" t="s">
        <v>294</v>
      </c>
      <c r="J57" s="98" t="s">
        <v>299</v>
      </c>
    </row>
    <row r="58" spans="1:11">
      <c r="A58" s="67" t="s">
        <v>54</v>
      </c>
      <c r="B58" s="54" t="s">
        <v>56</v>
      </c>
      <c r="C58" s="54" t="s">
        <v>231</v>
      </c>
      <c r="D58" s="94">
        <v>10</v>
      </c>
      <c r="E58" s="94">
        <v>13</v>
      </c>
      <c r="F58" s="95">
        <f t="shared" si="3"/>
        <v>1.3</v>
      </c>
      <c r="G58" s="96">
        <f t="shared" si="4"/>
        <v>1.7310252996005325E-2</v>
      </c>
      <c r="H58" s="96">
        <f t="shared" si="5"/>
        <v>1.2826897470039946</v>
      </c>
      <c r="I58" s="97" t="s">
        <v>294</v>
      </c>
      <c r="J58" s="98" t="s">
        <v>299</v>
      </c>
    </row>
    <row r="59" spans="1:11">
      <c r="A59" s="67" t="s">
        <v>57</v>
      </c>
      <c r="B59" s="54" t="s">
        <v>58</v>
      </c>
      <c r="C59" s="54" t="s">
        <v>231</v>
      </c>
      <c r="D59" s="99">
        <v>25</v>
      </c>
      <c r="E59" s="99">
        <v>43</v>
      </c>
      <c r="F59" s="95">
        <f t="shared" si="3"/>
        <v>1.72</v>
      </c>
      <c r="G59" s="96">
        <f t="shared" si="4"/>
        <v>5.7256990679094538E-2</v>
      </c>
      <c r="H59" s="96">
        <f t="shared" si="5"/>
        <v>1.6627430093209055</v>
      </c>
      <c r="I59" s="97" t="s">
        <v>294</v>
      </c>
      <c r="J59" s="98" t="s">
        <v>298</v>
      </c>
    </row>
    <row r="60" spans="1:11">
      <c r="A60" s="67" t="s">
        <v>57</v>
      </c>
      <c r="B60" s="54" t="s">
        <v>59</v>
      </c>
      <c r="C60" s="54" t="s">
        <v>231</v>
      </c>
      <c r="D60" s="94">
        <v>4</v>
      </c>
      <c r="E60" s="94">
        <v>4</v>
      </c>
      <c r="F60" s="95">
        <f t="shared" si="3"/>
        <v>1</v>
      </c>
      <c r="G60" s="96">
        <f t="shared" si="4"/>
        <v>5.3262316910785623E-3</v>
      </c>
      <c r="H60" s="96">
        <f t="shared" si="5"/>
        <v>0.9946737683089214</v>
      </c>
      <c r="I60" s="97" t="s">
        <v>294</v>
      </c>
      <c r="J60" s="98" t="s">
        <v>298</v>
      </c>
    </row>
    <row r="61" spans="1:11">
      <c r="A61" s="67" t="s">
        <v>57</v>
      </c>
      <c r="B61" s="54" t="s">
        <v>60</v>
      </c>
      <c r="C61" s="54" t="s">
        <v>231</v>
      </c>
      <c r="D61" s="94">
        <v>18</v>
      </c>
      <c r="E61" s="94">
        <v>31</v>
      </c>
      <c r="F61" s="95">
        <f t="shared" si="3"/>
        <v>1.7222222222222223</v>
      </c>
      <c r="G61" s="96">
        <f t="shared" si="4"/>
        <v>4.1278295605858856E-2</v>
      </c>
      <c r="H61" s="96">
        <f t="shared" si="5"/>
        <v>1.6809439266163635</v>
      </c>
      <c r="I61" s="97" t="s">
        <v>294</v>
      </c>
      <c r="J61" s="98" t="s">
        <v>298</v>
      </c>
    </row>
    <row r="62" spans="1:11">
      <c r="A62" s="67" t="s">
        <v>57</v>
      </c>
      <c r="B62" s="54" t="s">
        <v>61</v>
      </c>
      <c r="C62" s="54" t="s">
        <v>231</v>
      </c>
      <c r="D62" s="94">
        <v>77</v>
      </c>
      <c r="E62" s="94">
        <v>212</v>
      </c>
      <c r="F62" s="95">
        <f t="shared" si="3"/>
        <v>2.7532467532467533</v>
      </c>
      <c r="G62" s="96">
        <f t="shared" si="4"/>
        <v>0.2822902796271638</v>
      </c>
      <c r="H62" s="96">
        <f t="shared" si="5"/>
        <v>2.4709564736195895</v>
      </c>
      <c r="I62" s="97" t="s">
        <v>294</v>
      </c>
      <c r="J62" s="98" t="s">
        <v>298</v>
      </c>
    </row>
    <row r="63" spans="1:11">
      <c r="A63" s="67" t="s">
        <v>57</v>
      </c>
      <c r="B63" s="54" t="s">
        <v>62</v>
      </c>
      <c r="C63" s="54" t="s">
        <v>231</v>
      </c>
      <c r="D63" s="94">
        <v>12</v>
      </c>
      <c r="E63" s="94">
        <v>16</v>
      </c>
      <c r="F63" s="95">
        <f t="shared" si="3"/>
        <v>1.3333333333333333</v>
      </c>
      <c r="G63" s="96">
        <f t="shared" si="4"/>
        <v>2.1304926764314249E-2</v>
      </c>
      <c r="H63" s="96">
        <f t="shared" si="5"/>
        <v>1.3120284065690191</v>
      </c>
      <c r="I63" s="97" t="s">
        <v>294</v>
      </c>
      <c r="J63" s="98" t="s">
        <v>298</v>
      </c>
    </row>
    <row r="64" spans="1:11" s="128" customFormat="1">
      <c r="A64" s="67" t="s">
        <v>57</v>
      </c>
      <c r="B64" s="54" t="s">
        <v>316</v>
      </c>
      <c r="C64" s="54" t="s">
        <v>231</v>
      </c>
      <c r="D64" s="94">
        <v>12</v>
      </c>
      <c r="E64" s="94">
        <v>16</v>
      </c>
      <c r="F64" s="124">
        <f t="shared" si="3"/>
        <v>1.3333333333333333</v>
      </c>
      <c r="G64" s="125">
        <f t="shared" si="4"/>
        <v>2.1304926764314249E-2</v>
      </c>
      <c r="H64" s="125">
        <f t="shared" si="5"/>
        <v>1.3120284065690191</v>
      </c>
      <c r="I64" s="126" t="s">
        <v>294</v>
      </c>
      <c r="J64" s="127" t="s">
        <v>298</v>
      </c>
    </row>
    <row r="65" spans="1:10" s="128" customFormat="1">
      <c r="A65" s="67" t="s">
        <v>57</v>
      </c>
      <c r="B65" s="54" t="s">
        <v>63</v>
      </c>
      <c r="C65" s="54" t="s">
        <v>231</v>
      </c>
      <c r="D65" s="94">
        <v>119</v>
      </c>
      <c r="E65" s="94">
        <v>225</v>
      </c>
      <c r="F65" s="124">
        <f t="shared" si="3"/>
        <v>1.8907563025210083</v>
      </c>
      <c r="G65" s="125">
        <f t="shared" si="4"/>
        <v>0.2996005326231691</v>
      </c>
      <c r="H65" s="125">
        <f t="shared" si="5"/>
        <v>1.5911557698978394</v>
      </c>
      <c r="I65" s="126" t="s">
        <v>294</v>
      </c>
      <c r="J65" s="127" t="s">
        <v>298</v>
      </c>
    </row>
    <row r="66" spans="1:10" s="128" customFormat="1">
      <c r="A66" s="67" t="s">
        <v>281</v>
      </c>
      <c r="B66" s="54" t="s">
        <v>64</v>
      </c>
      <c r="C66" s="54" t="s">
        <v>231</v>
      </c>
      <c r="D66" s="94">
        <v>9</v>
      </c>
      <c r="E66" s="94">
        <v>10</v>
      </c>
      <c r="F66" s="124">
        <f t="shared" si="3"/>
        <v>1.1111111111111112</v>
      </c>
      <c r="G66" s="125">
        <f t="shared" si="4"/>
        <v>1.3315579227696404E-2</v>
      </c>
      <c r="H66" s="125">
        <f t="shared" si="5"/>
        <v>1.0977955318834147</v>
      </c>
      <c r="I66" s="126" t="s">
        <v>294</v>
      </c>
      <c r="J66" s="127" t="s">
        <v>298</v>
      </c>
    </row>
    <row r="67" spans="1:10" s="128" customFormat="1">
      <c r="A67" s="67" t="s">
        <v>84</v>
      </c>
      <c r="B67" s="54" t="s">
        <v>95</v>
      </c>
      <c r="C67" s="54" t="s">
        <v>330</v>
      </c>
      <c r="D67" s="94">
        <v>188</v>
      </c>
      <c r="E67" s="94">
        <v>619</v>
      </c>
      <c r="F67" s="124">
        <f t="shared" si="3"/>
        <v>3.2925531914893615</v>
      </c>
      <c r="G67" s="125">
        <f t="shared" si="4"/>
        <v>0.82423435419440749</v>
      </c>
      <c r="H67" s="125">
        <f t="shared" si="5"/>
        <v>2.4683188372949543</v>
      </c>
      <c r="I67" s="126" t="s">
        <v>295</v>
      </c>
      <c r="J67" s="127"/>
    </row>
    <row r="68" spans="1:10" s="128" customFormat="1">
      <c r="A68" s="67" t="s">
        <v>84</v>
      </c>
      <c r="B68" s="54" t="s">
        <v>96</v>
      </c>
      <c r="C68" s="54" t="s">
        <v>331</v>
      </c>
      <c r="D68" s="94">
        <v>136</v>
      </c>
      <c r="E68" s="94">
        <v>904</v>
      </c>
      <c r="F68" s="124">
        <f t="shared" si="3"/>
        <v>6.6470588235294121</v>
      </c>
      <c r="G68" s="125">
        <f t="shared" si="4"/>
        <v>1.2037283621837549</v>
      </c>
      <c r="H68" s="125">
        <f t="shared" si="5"/>
        <v>5.4433304613456572</v>
      </c>
      <c r="I68" s="126" t="s">
        <v>295</v>
      </c>
      <c r="J68" s="127"/>
    </row>
    <row r="69" spans="1:10">
      <c r="A69" s="67" t="s">
        <v>84</v>
      </c>
      <c r="B69" s="54" t="s">
        <v>97</v>
      </c>
      <c r="C69" s="54" t="s">
        <v>237</v>
      </c>
      <c r="D69" s="94">
        <v>460</v>
      </c>
      <c r="E69" s="94">
        <v>4061</v>
      </c>
      <c r="F69" s="95">
        <f>E69/D69</f>
        <v>8.8282608695652183</v>
      </c>
      <c r="G69" s="96">
        <f>E69/751</f>
        <v>5.4074567243675098</v>
      </c>
      <c r="H69" s="96">
        <f>F69-G69</f>
        <v>3.4208041451977085</v>
      </c>
      <c r="I69" s="97" t="s">
        <v>295</v>
      </c>
      <c r="J69" s="98"/>
    </row>
    <row r="70" spans="1:10">
      <c r="A70" s="67" t="s">
        <v>84</v>
      </c>
      <c r="B70" s="54" t="s">
        <v>98</v>
      </c>
      <c r="C70" s="54" t="s">
        <v>237</v>
      </c>
      <c r="D70" s="99">
        <v>82</v>
      </c>
      <c r="E70" s="99">
        <v>220</v>
      </c>
      <c r="F70" s="95">
        <f>E70/D70</f>
        <v>2.6829268292682928</v>
      </c>
      <c r="G70" s="96">
        <f>E70/751</f>
        <v>0.29294274300932088</v>
      </c>
      <c r="H70" s="96">
        <f>F70-G70</f>
        <v>2.3899840862589721</v>
      </c>
      <c r="I70" s="97" t="s">
        <v>295</v>
      </c>
      <c r="J70" s="98"/>
    </row>
    <row r="71" spans="1:10">
      <c r="A71" s="67" t="s">
        <v>84</v>
      </c>
      <c r="B71" s="54" t="s">
        <v>99</v>
      </c>
      <c r="C71" s="54" t="s">
        <v>237</v>
      </c>
      <c r="D71" s="94">
        <v>230</v>
      </c>
      <c r="E71" s="94">
        <v>795</v>
      </c>
      <c r="F71" s="95">
        <f>E71/D71</f>
        <v>3.4565217391304346</v>
      </c>
      <c r="G71" s="96">
        <f>E71/751</f>
        <v>1.0585885486018642</v>
      </c>
      <c r="H71" s="96">
        <f>F71-G71</f>
        <v>2.3979331905285703</v>
      </c>
      <c r="I71" s="97" t="s">
        <v>295</v>
      </c>
      <c r="J71" s="98"/>
    </row>
    <row r="72" spans="1:10">
      <c r="A72" s="67" t="s">
        <v>84</v>
      </c>
      <c r="B72" s="54" t="s">
        <v>100</v>
      </c>
      <c r="C72" s="54" t="s">
        <v>237</v>
      </c>
      <c r="D72" s="94">
        <v>307</v>
      </c>
      <c r="E72" s="94">
        <v>853</v>
      </c>
      <c r="F72" s="95">
        <f t="shared" si="3"/>
        <v>2.778501628664495</v>
      </c>
      <c r="G72" s="96">
        <f t="shared" si="4"/>
        <v>1.1358189081225034</v>
      </c>
      <c r="H72" s="96">
        <f t="shared" si="5"/>
        <v>1.6426827205419916</v>
      </c>
      <c r="I72" s="97" t="s">
        <v>295</v>
      </c>
      <c r="J72" s="98"/>
    </row>
    <row r="73" spans="1:10">
      <c r="A73" s="67" t="s">
        <v>84</v>
      </c>
      <c r="B73" s="54" t="s">
        <v>221</v>
      </c>
      <c r="C73" s="54" t="s">
        <v>237</v>
      </c>
      <c r="D73" s="94">
        <v>187</v>
      </c>
      <c r="E73" s="94">
        <v>305</v>
      </c>
      <c r="F73" s="95">
        <f t="shared" si="3"/>
        <v>1.6310160427807487</v>
      </c>
      <c r="G73" s="96">
        <f t="shared" si="4"/>
        <v>0.40612516644474034</v>
      </c>
      <c r="H73" s="96">
        <f t="shared" si="5"/>
        <v>1.2248908763360085</v>
      </c>
      <c r="I73" s="97" t="s">
        <v>295</v>
      </c>
      <c r="J73" s="98"/>
    </row>
    <row r="74" spans="1:10">
      <c r="A74" s="67" t="s">
        <v>84</v>
      </c>
      <c r="B74" s="54" t="s">
        <v>220</v>
      </c>
      <c r="C74" s="54" t="s">
        <v>237</v>
      </c>
      <c r="D74" s="94">
        <v>79</v>
      </c>
      <c r="E74" s="94">
        <v>112</v>
      </c>
      <c r="F74" s="95">
        <f t="shared" si="3"/>
        <v>1.4177215189873418</v>
      </c>
      <c r="G74" s="96">
        <f t="shared" si="4"/>
        <v>0.14913448735019974</v>
      </c>
      <c r="H74" s="96">
        <f t="shared" si="5"/>
        <v>1.2685870316371419</v>
      </c>
      <c r="I74" s="97" t="s">
        <v>295</v>
      </c>
      <c r="J74" s="98"/>
    </row>
    <row r="75" spans="1:10">
      <c r="A75" s="67" t="s">
        <v>84</v>
      </c>
      <c r="B75" s="54" t="s">
        <v>101</v>
      </c>
      <c r="C75" s="54" t="s">
        <v>237</v>
      </c>
      <c r="D75" s="99">
        <v>24</v>
      </c>
      <c r="E75" s="99">
        <v>35</v>
      </c>
      <c r="F75" s="95">
        <f t="shared" si="3"/>
        <v>1.4583333333333333</v>
      </c>
      <c r="G75" s="96">
        <f t="shared" si="4"/>
        <v>4.6604527296937419E-2</v>
      </c>
      <c r="H75" s="96">
        <f t="shared" si="5"/>
        <v>1.4117288060363959</v>
      </c>
      <c r="I75" s="97" t="s">
        <v>295</v>
      </c>
      <c r="J75" s="98"/>
    </row>
    <row r="76" spans="1:10">
      <c r="A76" s="67" t="s">
        <v>84</v>
      </c>
      <c r="B76" s="54" t="s">
        <v>102</v>
      </c>
      <c r="C76" s="54" t="s">
        <v>237</v>
      </c>
      <c r="D76" s="94">
        <v>61</v>
      </c>
      <c r="E76" s="94">
        <v>87</v>
      </c>
      <c r="F76" s="95">
        <f t="shared" si="3"/>
        <v>1.4262295081967213</v>
      </c>
      <c r="G76" s="96">
        <f t="shared" si="4"/>
        <v>0.11584553928095873</v>
      </c>
      <c r="H76" s="96">
        <f t="shared" si="5"/>
        <v>1.3103839689157626</v>
      </c>
      <c r="I76" s="97" t="s">
        <v>295</v>
      </c>
      <c r="J76" s="98"/>
    </row>
    <row r="77" spans="1:10">
      <c r="A77" s="67" t="s">
        <v>84</v>
      </c>
      <c r="B77" s="54" t="s">
        <v>103</v>
      </c>
      <c r="C77" s="54" t="s">
        <v>237</v>
      </c>
      <c r="D77" s="94">
        <v>4</v>
      </c>
      <c r="E77" s="94">
        <v>7</v>
      </c>
      <c r="F77" s="95">
        <f t="shared" si="3"/>
        <v>1.75</v>
      </c>
      <c r="G77" s="96">
        <f t="shared" si="4"/>
        <v>9.3209054593874838E-3</v>
      </c>
      <c r="H77" s="96">
        <f t="shared" si="5"/>
        <v>1.7406790945406125</v>
      </c>
      <c r="I77" s="97" t="s">
        <v>295</v>
      </c>
      <c r="J77" s="98"/>
    </row>
    <row r="78" spans="1:10">
      <c r="A78" s="67" t="s">
        <v>84</v>
      </c>
      <c r="B78" s="54" t="s">
        <v>104</v>
      </c>
      <c r="C78" s="54" t="s">
        <v>237</v>
      </c>
      <c r="D78" s="94">
        <v>3</v>
      </c>
      <c r="E78" s="94">
        <v>3</v>
      </c>
      <c r="F78" s="95">
        <f t="shared" si="3"/>
        <v>1</v>
      </c>
      <c r="G78" s="96">
        <f t="shared" si="4"/>
        <v>3.9946737683089215E-3</v>
      </c>
      <c r="H78" s="96">
        <f t="shared" si="5"/>
        <v>0.99600532623169102</v>
      </c>
      <c r="I78" s="97" t="s">
        <v>295</v>
      </c>
      <c r="J78" s="98"/>
    </row>
    <row r="79" spans="1:10">
      <c r="A79" s="67" t="s">
        <v>84</v>
      </c>
      <c r="B79" s="54" t="s">
        <v>105</v>
      </c>
      <c r="C79" s="54" t="s">
        <v>237</v>
      </c>
      <c r="D79" s="94">
        <v>30</v>
      </c>
      <c r="E79" s="94">
        <v>83</v>
      </c>
      <c r="F79" s="95">
        <f t="shared" si="3"/>
        <v>2.7666666666666666</v>
      </c>
      <c r="G79" s="96">
        <f t="shared" si="4"/>
        <v>0.11051930758988016</v>
      </c>
      <c r="H79" s="96">
        <f t="shared" si="5"/>
        <v>2.6561473590767863</v>
      </c>
      <c r="I79" s="97" t="s">
        <v>295</v>
      </c>
      <c r="J79" s="98"/>
    </row>
    <row r="80" spans="1:10">
      <c r="A80" s="67" t="s">
        <v>84</v>
      </c>
      <c r="B80" s="54" t="s">
        <v>106</v>
      </c>
      <c r="C80" s="54" t="s">
        <v>237</v>
      </c>
      <c r="D80" s="99">
        <v>95</v>
      </c>
      <c r="E80" s="99">
        <v>125</v>
      </c>
      <c r="F80" s="95">
        <f t="shared" si="3"/>
        <v>1.3157894736842106</v>
      </c>
      <c r="G80" s="96">
        <f t="shared" si="4"/>
        <v>0.16644474034620507</v>
      </c>
      <c r="H80" s="96">
        <f t="shared" si="5"/>
        <v>1.1493447333380056</v>
      </c>
      <c r="I80" s="97" t="s">
        <v>295</v>
      </c>
      <c r="J80" s="98"/>
    </row>
    <row r="81" spans="1:11">
      <c r="A81" s="67" t="s">
        <v>84</v>
      </c>
      <c r="B81" s="54" t="s">
        <v>85</v>
      </c>
      <c r="C81" s="54" t="s">
        <v>236</v>
      </c>
      <c r="D81" s="99">
        <v>152</v>
      </c>
      <c r="E81" s="99">
        <v>773</v>
      </c>
      <c r="F81" s="95">
        <f t="shared" si="3"/>
        <v>5.0855263157894735</v>
      </c>
      <c r="G81" s="96">
        <f t="shared" si="4"/>
        <v>1.0292942743009321</v>
      </c>
      <c r="H81" s="96">
        <f t="shared" si="5"/>
        <v>4.0562320414885411</v>
      </c>
      <c r="I81" s="97" t="s">
        <v>295</v>
      </c>
      <c r="J81" s="98"/>
    </row>
    <row r="82" spans="1:11">
      <c r="A82" s="67" t="s">
        <v>84</v>
      </c>
      <c r="B82" s="54" t="s">
        <v>86</v>
      </c>
      <c r="C82" s="54" t="s">
        <v>236</v>
      </c>
      <c r="D82" s="94">
        <v>83</v>
      </c>
      <c r="E82" s="94">
        <v>262</v>
      </c>
      <c r="F82" s="95">
        <f>E82/D82</f>
        <v>3.1566265060240966</v>
      </c>
      <c r="G82" s="96">
        <f>E82/751</f>
        <v>0.34886817576564583</v>
      </c>
      <c r="H82" s="96">
        <f>F82-G82</f>
        <v>2.8077583302584506</v>
      </c>
      <c r="I82" s="97" t="s">
        <v>295</v>
      </c>
      <c r="J82" s="98"/>
    </row>
    <row r="83" spans="1:11">
      <c r="A83" s="67" t="s">
        <v>84</v>
      </c>
      <c r="B83" s="54" t="s">
        <v>87</v>
      </c>
      <c r="C83" s="54" t="s">
        <v>236</v>
      </c>
      <c r="D83" s="94">
        <v>256</v>
      </c>
      <c r="E83" s="94">
        <v>1595</v>
      </c>
      <c r="F83" s="95">
        <f>E83/D83</f>
        <v>6.23046875</v>
      </c>
      <c r="G83" s="96">
        <f>E83/751</f>
        <v>2.1238348868175767</v>
      </c>
      <c r="H83" s="96">
        <f>F83-G83</f>
        <v>4.1066338631824237</v>
      </c>
      <c r="I83" s="97" t="s">
        <v>295</v>
      </c>
      <c r="J83" s="98"/>
    </row>
    <row r="84" spans="1:11">
      <c r="A84" s="67" t="s">
        <v>84</v>
      </c>
      <c r="B84" s="54" t="s">
        <v>88</v>
      </c>
      <c r="C84" s="54" t="s">
        <v>236</v>
      </c>
      <c r="D84" s="94">
        <v>129</v>
      </c>
      <c r="E84" s="94">
        <v>379</v>
      </c>
      <c r="F84" s="95">
        <f t="shared" si="3"/>
        <v>2.9379844961240309</v>
      </c>
      <c r="G84" s="96">
        <f t="shared" si="4"/>
        <v>0.50466045272969373</v>
      </c>
      <c r="H84" s="96">
        <f t="shared" si="5"/>
        <v>2.4333240433943373</v>
      </c>
      <c r="I84" s="97" t="s">
        <v>295</v>
      </c>
      <c r="J84" s="98"/>
    </row>
    <row r="85" spans="1:11">
      <c r="A85" s="67" t="s">
        <v>84</v>
      </c>
      <c r="B85" s="54" t="s">
        <v>219</v>
      </c>
      <c r="C85" s="54" t="s">
        <v>236</v>
      </c>
      <c r="D85" s="94">
        <v>70</v>
      </c>
      <c r="E85" s="94">
        <v>97</v>
      </c>
      <c r="F85" s="95">
        <f>E85/D85</f>
        <v>1.3857142857142857</v>
      </c>
      <c r="G85" s="96">
        <f>E85/751</f>
        <v>0.12916111850865514</v>
      </c>
      <c r="H85" s="96">
        <f>F85-G85</f>
        <v>1.2565531672056305</v>
      </c>
      <c r="I85" s="97" t="s">
        <v>295</v>
      </c>
      <c r="J85" s="98"/>
    </row>
    <row r="86" spans="1:11">
      <c r="A86" s="67" t="s">
        <v>84</v>
      </c>
      <c r="B86" s="54" t="s">
        <v>218</v>
      </c>
      <c r="C86" s="54" t="s">
        <v>236</v>
      </c>
      <c r="D86" s="99">
        <v>26</v>
      </c>
      <c r="E86" s="99">
        <v>32</v>
      </c>
      <c r="F86" s="95">
        <f>E86/D86</f>
        <v>1.2307692307692308</v>
      </c>
      <c r="G86" s="96">
        <f>E86/751</f>
        <v>4.2609853528628498E-2</v>
      </c>
      <c r="H86" s="96">
        <f>F86-G86</f>
        <v>1.1881593772406023</v>
      </c>
      <c r="I86" s="97" t="s">
        <v>295</v>
      </c>
      <c r="J86" s="98"/>
    </row>
    <row r="87" spans="1:11">
      <c r="A87" s="67" t="s">
        <v>84</v>
      </c>
      <c r="B87" s="54" t="s">
        <v>89</v>
      </c>
      <c r="C87" s="54" t="s">
        <v>236</v>
      </c>
      <c r="D87" s="94">
        <v>24</v>
      </c>
      <c r="E87" s="94">
        <v>125</v>
      </c>
      <c r="F87" s="95">
        <f>E87/D87</f>
        <v>5.208333333333333</v>
      </c>
      <c r="G87" s="96">
        <f>E87/751</f>
        <v>0.16644474034620507</v>
      </c>
      <c r="H87" s="96">
        <f>F87-G87</f>
        <v>5.041888592987128</v>
      </c>
      <c r="I87" s="97" t="s">
        <v>295</v>
      </c>
      <c r="J87" s="98"/>
    </row>
    <row r="88" spans="1:11">
      <c r="A88" s="67" t="s">
        <v>84</v>
      </c>
      <c r="B88" s="54" t="s">
        <v>90</v>
      </c>
      <c r="C88" s="54" t="s">
        <v>236</v>
      </c>
      <c r="D88" s="94">
        <v>47</v>
      </c>
      <c r="E88" s="94">
        <v>142</v>
      </c>
      <c r="F88" s="95">
        <f>E88/D88</f>
        <v>3.021276595744681</v>
      </c>
      <c r="G88" s="96">
        <f>E88/751</f>
        <v>0.18908122503328895</v>
      </c>
      <c r="H88" s="96">
        <f>F88-G88</f>
        <v>2.8321953707113918</v>
      </c>
      <c r="I88" s="97" t="s">
        <v>295</v>
      </c>
      <c r="J88" s="98"/>
    </row>
    <row r="89" spans="1:11">
      <c r="A89" s="67" t="s">
        <v>84</v>
      </c>
      <c r="B89" s="54" t="s">
        <v>91</v>
      </c>
      <c r="C89" s="54" t="s">
        <v>236</v>
      </c>
      <c r="D89" s="94" t="s">
        <v>215</v>
      </c>
      <c r="E89" s="94" t="s">
        <v>222</v>
      </c>
      <c r="F89" s="102" t="s">
        <v>215</v>
      </c>
      <c r="G89" s="101" t="s">
        <v>215</v>
      </c>
      <c r="H89" s="101" t="s">
        <v>215</v>
      </c>
      <c r="I89" s="97" t="s">
        <v>295</v>
      </c>
      <c r="J89" s="98"/>
    </row>
    <row r="90" spans="1:11">
      <c r="A90" s="67" t="s">
        <v>84</v>
      </c>
      <c r="B90" s="54" t="s">
        <v>92</v>
      </c>
      <c r="C90" s="54" t="s">
        <v>236</v>
      </c>
      <c r="D90" s="94">
        <v>3</v>
      </c>
      <c r="E90" s="94">
        <v>3</v>
      </c>
      <c r="F90" s="95">
        <f t="shared" ref="F90" si="9">E90/D90</f>
        <v>1</v>
      </c>
      <c r="G90" s="96">
        <f t="shared" ref="G90" si="10">E90/751</f>
        <v>3.9946737683089215E-3</v>
      </c>
      <c r="H90" s="96">
        <f t="shared" ref="H90" si="11">F90-G90</f>
        <v>0.99600532623169102</v>
      </c>
      <c r="I90" s="97" t="s">
        <v>295</v>
      </c>
      <c r="J90" s="98"/>
    </row>
    <row r="91" spans="1:11">
      <c r="A91" s="67" t="s">
        <v>84</v>
      </c>
      <c r="B91" s="54" t="s">
        <v>93</v>
      </c>
      <c r="C91" s="54" t="s">
        <v>236</v>
      </c>
      <c r="D91" s="99">
        <v>31</v>
      </c>
      <c r="E91" s="99">
        <v>44</v>
      </c>
      <c r="F91" s="95">
        <f>E91/D91</f>
        <v>1.4193548387096775</v>
      </c>
      <c r="G91" s="96">
        <f>E91/751</f>
        <v>5.8588548601864181E-2</v>
      </c>
      <c r="H91" s="96">
        <f>F91-G91</f>
        <v>1.3607662901078132</v>
      </c>
      <c r="I91" s="97" t="s">
        <v>295</v>
      </c>
      <c r="J91" s="98"/>
    </row>
    <row r="92" spans="1:11">
      <c r="A92" s="67" t="s">
        <v>84</v>
      </c>
      <c r="B92" s="54" t="s">
        <v>94</v>
      </c>
      <c r="C92" s="54" t="s">
        <v>236</v>
      </c>
      <c r="D92" s="94">
        <v>69</v>
      </c>
      <c r="E92" s="94">
        <v>119</v>
      </c>
      <c r="F92" s="95">
        <f t="shared" ref="F92" si="12">E92/D92</f>
        <v>1.7246376811594204</v>
      </c>
      <c r="G92" s="96">
        <f t="shared" ref="G92" si="13">E92/751</f>
        <v>0.1584553928095872</v>
      </c>
      <c r="H92" s="96">
        <f t="shared" ref="H92" si="14">F92-G92</f>
        <v>1.5661822883498333</v>
      </c>
      <c r="I92" s="97" t="s">
        <v>295</v>
      </c>
      <c r="J92" s="98"/>
    </row>
    <row r="93" spans="1:11" ht="15.75" thickBot="1">
      <c r="A93" s="167" t="s">
        <v>84</v>
      </c>
      <c r="B93" s="168" t="s">
        <v>34</v>
      </c>
      <c r="C93" s="168" t="s">
        <v>292</v>
      </c>
      <c r="D93" s="169">
        <v>9</v>
      </c>
      <c r="E93" s="169">
        <v>9</v>
      </c>
      <c r="F93" s="170">
        <f>E93/D93</f>
        <v>1</v>
      </c>
      <c r="G93" s="171">
        <f>E93/751</f>
        <v>1.1984021304926764E-2</v>
      </c>
      <c r="H93" s="171">
        <f>F93-G93</f>
        <v>0.98801597869507318</v>
      </c>
      <c r="I93" s="172" t="s">
        <v>295</v>
      </c>
      <c r="J93" s="173"/>
    </row>
    <row r="94" spans="1:11" s="128" customFormat="1" ht="25.5">
      <c r="A94" s="198" t="s">
        <v>438</v>
      </c>
      <c r="B94" s="199" t="s">
        <v>433</v>
      </c>
      <c r="C94" s="200" t="s">
        <v>425</v>
      </c>
      <c r="D94" s="201"/>
      <c r="E94" s="201"/>
      <c r="F94" s="202"/>
      <c r="G94" s="203"/>
      <c r="H94" s="203"/>
      <c r="I94" s="204" t="s">
        <v>295</v>
      </c>
      <c r="J94" s="205" t="s">
        <v>421</v>
      </c>
      <c r="K94" s="128" t="s">
        <v>488</v>
      </c>
    </row>
    <row r="95" spans="1:11" s="128" customFormat="1" ht="25.5">
      <c r="A95" s="206" t="s">
        <v>438</v>
      </c>
      <c r="B95" s="207" t="s">
        <v>434</v>
      </c>
      <c r="C95" s="208" t="s">
        <v>426</v>
      </c>
      <c r="D95" s="209"/>
      <c r="E95" s="209"/>
      <c r="F95" s="210"/>
      <c r="G95" s="211"/>
      <c r="H95" s="211"/>
      <c r="I95" s="212" t="s">
        <v>295</v>
      </c>
      <c r="J95" s="213" t="s">
        <v>421</v>
      </c>
      <c r="K95" s="128" t="s">
        <v>488</v>
      </c>
    </row>
    <row r="96" spans="1:11" s="128" customFormat="1" ht="25.5">
      <c r="A96" s="206" t="s">
        <v>439</v>
      </c>
      <c r="B96" s="207" t="s">
        <v>441</v>
      </c>
      <c r="C96" s="208" t="s">
        <v>425</v>
      </c>
      <c r="D96" s="209"/>
      <c r="E96" s="209"/>
      <c r="F96" s="210"/>
      <c r="G96" s="211"/>
      <c r="H96" s="211"/>
      <c r="I96" s="212" t="s">
        <v>295</v>
      </c>
      <c r="J96" s="213" t="s">
        <v>421</v>
      </c>
      <c r="K96" s="128" t="s">
        <v>488</v>
      </c>
    </row>
    <row r="97" spans="1:11" s="128" customFormat="1" ht="25.5">
      <c r="A97" s="206" t="s">
        <v>439</v>
      </c>
      <c r="B97" s="207" t="s">
        <v>440</v>
      </c>
      <c r="C97" s="208" t="s">
        <v>426</v>
      </c>
      <c r="D97" s="209"/>
      <c r="E97" s="209"/>
      <c r="F97" s="210"/>
      <c r="G97" s="211"/>
      <c r="H97" s="211"/>
      <c r="I97" s="212" t="s">
        <v>295</v>
      </c>
      <c r="J97" s="213" t="s">
        <v>421</v>
      </c>
      <c r="K97" s="128" t="s">
        <v>488</v>
      </c>
    </row>
    <row r="98" spans="1:11" s="128" customFormat="1" ht="25.5">
      <c r="A98" s="206" t="s">
        <v>469</v>
      </c>
      <c r="B98" s="207" t="s">
        <v>467</v>
      </c>
      <c r="C98" s="208" t="s">
        <v>425</v>
      </c>
      <c r="D98" s="209"/>
      <c r="E98" s="209"/>
      <c r="F98" s="210"/>
      <c r="G98" s="211"/>
      <c r="H98" s="211"/>
      <c r="I98" s="212" t="s">
        <v>457</v>
      </c>
      <c r="J98" s="213" t="s">
        <v>421</v>
      </c>
      <c r="K98" s="128" t="s">
        <v>488</v>
      </c>
    </row>
    <row r="99" spans="1:11" s="128" customFormat="1" ht="25.5">
      <c r="A99" s="206" t="s">
        <v>469</v>
      </c>
      <c r="B99" s="207" t="s">
        <v>468</v>
      </c>
      <c r="C99" s="208" t="s">
        <v>426</v>
      </c>
      <c r="D99" s="209"/>
      <c r="E99" s="209"/>
      <c r="F99" s="210"/>
      <c r="G99" s="211"/>
      <c r="H99" s="211"/>
      <c r="I99" s="212" t="s">
        <v>457</v>
      </c>
      <c r="J99" s="213" t="s">
        <v>421</v>
      </c>
      <c r="K99" s="128" t="s">
        <v>488</v>
      </c>
    </row>
    <row r="100" spans="1:11" s="128" customFormat="1" ht="25.5">
      <c r="A100" s="206" t="s">
        <v>476</v>
      </c>
      <c r="B100" s="207" t="s">
        <v>470</v>
      </c>
      <c r="C100" s="208" t="s">
        <v>425</v>
      </c>
      <c r="D100" s="209"/>
      <c r="E100" s="209"/>
      <c r="F100" s="210"/>
      <c r="G100" s="211"/>
      <c r="H100" s="211"/>
      <c r="I100" s="212" t="s">
        <v>457</v>
      </c>
      <c r="J100" s="213" t="s">
        <v>421</v>
      </c>
      <c r="K100" s="128" t="s">
        <v>488</v>
      </c>
    </row>
    <row r="101" spans="1:11" s="128" customFormat="1" ht="25.5">
      <c r="A101" s="206" t="s">
        <v>476</v>
      </c>
      <c r="B101" s="207" t="s">
        <v>471</v>
      </c>
      <c r="C101" s="208" t="s">
        <v>426</v>
      </c>
      <c r="D101" s="209"/>
      <c r="E101" s="209"/>
      <c r="F101" s="210"/>
      <c r="G101" s="211"/>
      <c r="H101" s="211"/>
      <c r="I101" s="212" t="s">
        <v>457</v>
      </c>
      <c r="J101" s="213" t="s">
        <v>421</v>
      </c>
      <c r="K101" s="128" t="s">
        <v>488</v>
      </c>
    </row>
    <row r="102" spans="1:11" s="128" customFormat="1">
      <c r="A102" s="206" t="s">
        <v>477</v>
      </c>
      <c r="B102" s="207" t="s">
        <v>472</v>
      </c>
      <c r="C102" s="208" t="s">
        <v>425</v>
      </c>
      <c r="D102" s="209"/>
      <c r="E102" s="209"/>
      <c r="F102" s="210"/>
      <c r="G102" s="211"/>
      <c r="H102" s="211"/>
      <c r="I102" s="212" t="s">
        <v>457</v>
      </c>
      <c r="J102" s="213" t="s">
        <v>421</v>
      </c>
      <c r="K102" s="128" t="s">
        <v>488</v>
      </c>
    </row>
    <row r="103" spans="1:11" s="128" customFormat="1">
      <c r="A103" s="206" t="s">
        <v>477</v>
      </c>
      <c r="B103" s="207" t="s">
        <v>473</v>
      </c>
      <c r="C103" s="208" t="s">
        <v>426</v>
      </c>
      <c r="D103" s="209"/>
      <c r="E103" s="209"/>
      <c r="F103" s="210"/>
      <c r="G103" s="211"/>
      <c r="H103" s="211"/>
      <c r="I103" s="212" t="s">
        <v>457</v>
      </c>
      <c r="J103" s="213" t="s">
        <v>421</v>
      </c>
      <c r="K103" s="128" t="s">
        <v>488</v>
      </c>
    </row>
    <row r="104" spans="1:11" s="128" customFormat="1" ht="25.5">
      <c r="A104" s="206" t="s">
        <v>478</v>
      </c>
      <c r="B104" s="207" t="s">
        <v>474</v>
      </c>
      <c r="C104" s="208" t="s">
        <v>425</v>
      </c>
      <c r="D104" s="209"/>
      <c r="E104" s="209"/>
      <c r="F104" s="210"/>
      <c r="G104" s="211"/>
      <c r="H104" s="211"/>
      <c r="I104" s="212" t="s">
        <v>457</v>
      </c>
      <c r="J104" s="213" t="s">
        <v>421</v>
      </c>
      <c r="K104" s="128" t="s">
        <v>488</v>
      </c>
    </row>
    <row r="105" spans="1:11" s="128" customFormat="1" ht="26.25" thickBot="1">
      <c r="A105" s="214" t="s">
        <v>478</v>
      </c>
      <c r="B105" s="215" t="s">
        <v>475</v>
      </c>
      <c r="C105" s="216" t="s">
        <v>426</v>
      </c>
      <c r="D105" s="217"/>
      <c r="E105" s="217"/>
      <c r="F105" s="218"/>
      <c r="G105" s="219"/>
      <c r="H105" s="219"/>
      <c r="I105" s="220" t="s">
        <v>457</v>
      </c>
      <c r="J105" s="221" t="s">
        <v>421</v>
      </c>
      <c r="K105" s="128" t="s">
        <v>488</v>
      </c>
    </row>
  </sheetData>
  <conditionalFormatting sqref="F2:G34 F51:G63 F65:G93 F46:G47">
    <cfRule type="cellIs" dxfId="37" priority="42" operator="between">
      <formula>2.5</formula>
      <formula>3</formula>
    </cfRule>
    <cfRule type="cellIs" dxfId="36" priority="43" operator="lessThan">
      <formula>2.5</formula>
    </cfRule>
    <cfRule type="cellIs" dxfId="35" priority="44" operator="greaterThan">
      <formula>3</formula>
    </cfRule>
  </conditionalFormatting>
  <conditionalFormatting sqref="F48:G49">
    <cfRule type="cellIs" dxfId="34" priority="38" operator="between">
      <formula>2.5</formula>
      <formula>3</formula>
    </cfRule>
    <cfRule type="cellIs" dxfId="33" priority="39" operator="lessThan">
      <formula>2.5</formula>
    </cfRule>
    <cfRule type="cellIs" dxfId="32" priority="40" operator="greaterThan">
      <formula>3</formula>
    </cfRule>
  </conditionalFormatting>
  <conditionalFormatting sqref="F50:G50">
    <cfRule type="cellIs" dxfId="31" priority="34" operator="between">
      <formula>2.5</formula>
      <formula>3</formula>
    </cfRule>
    <cfRule type="cellIs" dxfId="30" priority="35" operator="lessThan">
      <formula>2.5</formula>
    </cfRule>
    <cfRule type="cellIs" dxfId="29" priority="36" operator="greaterThan">
      <formula>3</formula>
    </cfRule>
  </conditionalFormatting>
  <conditionalFormatting sqref="F64:G64">
    <cfRule type="cellIs" dxfId="28" priority="30" operator="between">
      <formula>2.5</formula>
      <formula>3</formula>
    </cfRule>
    <cfRule type="cellIs" dxfId="27" priority="31" operator="lessThan">
      <formula>2.5</formula>
    </cfRule>
    <cfRule type="cellIs" dxfId="26" priority="32" operator="greaterThan">
      <formula>3</formula>
    </cfRule>
  </conditionalFormatting>
  <conditionalFormatting sqref="F38:G40 F43:G43 F45:G45">
    <cfRule type="cellIs" dxfId="25" priority="26" operator="between">
      <formula>2.5</formula>
      <formula>3</formula>
    </cfRule>
    <cfRule type="cellIs" dxfId="24" priority="27" operator="lessThan">
      <formula>2.5</formula>
    </cfRule>
    <cfRule type="cellIs" dxfId="23" priority="28" operator="greaterThan">
      <formula>3</formula>
    </cfRule>
  </conditionalFormatting>
  <conditionalFormatting sqref="F36:G36">
    <cfRule type="cellIs" dxfId="22" priority="22" operator="between">
      <formula>2.5</formula>
      <formula>3</formula>
    </cfRule>
    <cfRule type="cellIs" dxfId="21" priority="23" operator="lessThan">
      <formula>2.5</formula>
    </cfRule>
    <cfRule type="cellIs" dxfId="20" priority="24" operator="greaterThan">
      <formula>3</formula>
    </cfRule>
  </conditionalFormatting>
  <conditionalFormatting sqref="F41:G41">
    <cfRule type="cellIs" dxfId="19" priority="18" operator="between">
      <formula>2.5</formula>
      <formula>3</formula>
    </cfRule>
    <cfRule type="cellIs" dxfId="18" priority="19" operator="lessThan">
      <formula>2.5</formula>
    </cfRule>
    <cfRule type="cellIs" dxfId="17" priority="20" operator="greaterThan">
      <formula>3</formula>
    </cfRule>
  </conditionalFormatting>
  <conditionalFormatting sqref="F35:G35">
    <cfRule type="cellIs" dxfId="16" priority="14" operator="between">
      <formula>2.5</formula>
      <formula>3</formula>
    </cfRule>
    <cfRule type="cellIs" dxfId="15" priority="15" operator="lessThan">
      <formula>2.5</formula>
    </cfRule>
    <cfRule type="cellIs" dxfId="14" priority="16" operator="greaterThan">
      <formula>3</formula>
    </cfRule>
  </conditionalFormatting>
  <conditionalFormatting sqref="F42:G42">
    <cfRule type="cellIs" dxfId="13" priority="10" operator="between">
      <formula>2.5</formula>
      <formula>3</formula>
    </cfRule>
    <cfRule type="cellIs" dxfId="12" priority="11" operator="lessThan">
      <formula>2.5</formula>
    </cfRule>
    <cfRule type="cellIs" dxfId="11" priority="12" operator="greaterThan">
      <formula>3</formula>
    </cfRule>
  </conditionalFormatting>
  <conditionalFormatting sqref="F37:G37">
    <cfRule type="cellIs" dxfId="10" priority="6" operator="between">
      <formula>2.5</formula>
      <formula>3</formula>
    </cfRule>
    <cfRule type="cellIs" dxfId="9" priority="7" operator="lessThan">
      <formula>2.5</formula>
    </cfRule>
    <cfRule type="cellIs" dxfId="8" priority="8" operator="greaterThan">
      <formula>3</formula>
    </cfRule>
  </conditionalFormatting>
  <conditionalFormatting sqref="F44:G44">
    <cfRule type="cellIs" dxfId="7" priority="2" operator="between">
      <formula>2.5</formula>
      <formula>3</formula>
    </cfRule>
    <cfRule type="cellIs" dxfId="6" priority="3" operator="lessThan">
      <formula>2.5</formula>
    </cfRule>
    <cfRule type="cellIs" dxfId="5" priority="4" operator="greaterThan">
      <formula>3</formula>
    </cfRule>
  </conditionalFormatting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id="{3B05192B-D185-4863-8F8E-B733A1854696}">
            <xm:f>NOT(ISERROR(SEARCH("-----",F2)))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F2:G34 F51:G63 F65:G93 F46:G47</xm:sqref>
        </x14:conditionalFormatting>
        <x14:conditionalFormatting xmlns:xm="http://schemas.microsoft.com/office/excel/2006/main">
          <x14:cfRule type="containsText" priority="37" operator="containsText" id="{B612F900-2FB8-4E48-B83C-81B4210DEA5D}">
            <xm:f>NOT(ISERROR(SEARCH("-----",F48)))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F48:G49</xm:sqref>
        </x14:conditionalFormatting>
        <x14:conditionalFormatting xmlns:xm="http://schemas.microsoft.com/office/excel/2006/main">
          <x14:cfRule type="containsText" priority="33" operator="containsText" id="{A64E7025-34EB-411D-9B6F-B211A5208621}">
            <xm:f>NOT(ISERROR(SEARCH("-----",F50)))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F50:G50</xm:sqref>
        </x14:conditionalFormatting>
        <x14:conditionalFormatting xmlns:xm="http://schemas.microsoft.com/office/excel/2006/main">
          <x14:cfRule type="containsText" priority="29" operator="containsText" id="{7401461B-6FB0-4020-A305-0E55971C7980}">
            <xm:f>NOT(ISERROR(SEARCH("-----",F64)))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F64:G64</xm:sqref>
        </x14:conditionalFormatting>
        <x14:conditionalFormatting xmlns:xm="http://schemas.microsoft.com/office/excel/2006/main">
          <x14:cfRule type="containsText" priority="25" operator="containsText" id="{848888CB-9C6D-40F7-864D-5CCEA4104067}">
            <xm:f>NOT(ISERROR(SEARCH("-----",'Tracereingriffe "Komplex 2016"'!F35)))</xm:f>
            <xm:f>"-----"</xm:f>
            <x14:dxf>
              <fill>
                <patternFill>
                  <bgColor theme="0" tint="-0.24994659260841701"/>
                </patternFill>
              </fill>
            </x14:dxf>
          </x14:cfRule>
          <xm:sqref>F35:G45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5"/>
  <sheetViews>
    <sheetView tabSelected="1" topLeftCell="A46" workbookViewId="0">
      <selection activeCell="C77" sqref="C77"/>
    </sheetView>
  </sheetViews>
  <sheetFormatPr baseColWidth="10" defaultColWidth="11.42578125" defaultRowHeight="12.75"/>
  <cols>
    <col min="1" max="1" width="35.7109375" style="145" customWidth="1"/>
    <col min="2" max="2" width="10.7109375" style="145" customWidth="1"/>
    <col min="3" max="3" width="84.5703125" style="145" bestFit="1" customWidth="1"/>
    <col min="4" max="4" width="43.140625" style="145" customWidth="1"/>
    <col min="5" max="5" width="47.28515625" style="145" customWidth="1"/>
    <col min="6" max="16384" width="11.42578125" style="145"/>
  </cols>
  <sheetData>
    <row r="1" spans="1:5" ht="48" customHeight="1" thickBot="1">
      <c r="A1" s="231" t="s">
        <v>41</v>
      </c>
      <c r="B1" s="231" t="s">
        <v>174</v>
      </c>
      <c r="C1" s="231" t="s">
        <v>227</v>
      </c>
      <c r="D1" s="231" t="s">
        <v>293</v>
      </c>
      <c r="E1" s="231" t="s">
        <v>297</v>
      </c>
    </row>
    <row r="2" spans="1:5" ht="13.5" thickBot="1">
      <c r="A2" s="192" t="s">
        <v>124</v>
      </c>
      <c r="B2" s="146" t="s">
        <v>402</v>
      </c>
      <c r="C2" s="147" t="s">
        <v>336</v>
      </c>
      <c r="D2" s="148" t="s">
        <v>294</v>
      </c>
      <c r="E2" s="149"/>
    </row>
    <row r="3" spans="1:5" ht="13.5" thickBot="1">
      <c r="A3" s="193"/>
      <c r="B3" s="72" t="s">
        <v>403</v>
      </c>
      <c r="C3" s="147" t="s">
        <v>336</v>
      </c>
      <c r="D3" s="150" t="s">
        <v>294</v>
      </c>
      <c r="E3" s="151"/>
    </row>
    <row r="4" spans="1:5" ht="13.5" thickBot="1">
      <c r="A4" s="192" t="s">
        <v>127</v>
      </c>
      <c r="B4" s="146" t="s">
        <v>128</v>
      </c>
      <c r="C4" s="147" t="s">
        <v>337</v>
      </c>
      <c r="D4" s="148" t="s">
        <v>294</v>
      </c>
      <c r="E4" s="149"/>
    </row>
    <row r="5" spans="1:5" ht="13.5" thickBot="1">
      <c r="A5" s="194"/>
      <c r="B5" s="54" t="s">
        <v>129</v>
      </c>
      <c r="C5" s="147" t="s">
        <v>337</v>
      </c>
      <c r="D5" s="152" t="s">
        <v>294</v>
      </c>
      <c r="E5" s="135"/>
    </row>
    <row r="6" spans="1:5" ht="13.5" thickBot="1">
      <c r="A6" s="194"/>
      <c r="B6" s="54" t="s">
        <v>130</v>
      </c>
      <c r="C6" s="147" t="s">
        <v>337</v>
      </c>
      <c r="D6" s="152" t="s">
        <v>294</v>
      </c>
      <c r="E6" s="135"/>
    </row>
    <row r="7" spans="1:5" ht="13.5" thickBot="1">
      <c r="A7" s="194"/>
      <c r="B7" s="54" t="s">
        <v>131</v>
      </c>
      <c r="C7" s="147" t="s">
        <v>340</v>
      </c>
      <c r="D7" s="152" t="s">
        <v>294</v>
      </c>
      <c r="E7" s="135"/>
    </row>
    <row r="8" spans="1:5" ht="13.5" thickBot="1">
      <c r="A8" s="194"/>
      <c r="B8" s="54" t="s">
        <v>132</v>
      </c>
      <c r="C8" s="147" t="s">
        <v>339</v>
      </c>
      <c r="D8" s="152" t="s">
        <v>294</v>
      </c>
      <c r="E8" s="135"/>
    </row>
    <row r="9" spans="1:5" ht="13.5" thickBot="1">
      <c r="A9" s="193"/>
      <c r="B9" s="72" t="s">
        <v>133</v>
      </c>
      <c r="C9" s="147" t="s">
        <v>338</v>
      </c>
      <c r="D9" s="150" t="s">
        <v>294</v>
      </c>
      <c r="E9" s="151"/>
    </row>
    <row r="10" spans="1:5" ht="13.5" thickBot="1">
      <c r="A10" s="153" t="s">
        <v>79</v>
      </c>
      <c r="B10" s="154" t="s">
        <v>134</v>
      </c>
      <c r="C10" s="155" t="s">
        <v>341</v>
      </c>
      <c r="D10" s="156" t="s">
        <v>294</v>
      </c>
      <c r="E10" s="157"/>
    </row>
    <row r="11" spans="1:5" ht="13.5" thickBot="1">
      <c r="A11" s="153" t="s">
        <v>135</v>
      </c>
      <c r="B11" s="154" t="s">
        <v>136</v>
      </c>
      <c r="C11" s="155" t="s">
        <v>342</v>
      </c>
      <c r="D11" s="156" t="s">
        <v>294</v>
      </c>
      <c r="E11" s="157"/>
    </row>
    <row r="12" spans="1:5" ht="13.5" thickBot="1">
      <c r="A12" s="153" t="s">
        <v>137</v>
      </c>
      <c r="B12" s="154" t="s">
        <v>138</v>
      </c>
      <c r="C12" s="155" t="s">
        <v>343</v>
      </c>
      <c r="D12" s="156" t="s">
        <v>294</v>
      </c>
      <c r="E12" s="157"/>
    </row>
    <row r="13" spans="1:5" ht="13.5" thickBot="1">
      <c r="A13" s="153" t="s">
        <v>139</v>
      </c>
      <c r="B13" s="154" t="s">
        <v>140</v>
      </c>
      <c r="C13" s="155" t="s">
        <v>344</v>
      </c>
      <c r="D13" s="156" t="s">
        <v>294</v>
      </c>
      <c r="E13" s="157"/>
    </row>
    <row r="14" spans="1:5" ht="13.5" thickBot="1">
      <c r="A14" s="158" t="s">
        <v>141</v>
      </c>
      <c r="B14" s="159" t="s">
        <v>142</v>
      </c>
      <c r="C14" s="155" t="s">
        <v>345</v>
      </c>
      <c r="D14" s="160" t="s">
        <v>294</v>
      </c>
      <c r="E14" s="161"/>
    </row>
    <row r="15" spans="1:5" ht="13.5" thickBot="1">
      <c r="A15" s="153" t="s">
        <v>143</v>
      </c>
      <c r="B15" s="154" t="s">
        <v>144</v>
      </c>
      <c r="C15" s="155" t="s">
        <v>346</v>
      </c>
      <c r="D15" s="156" t="s">
        <v>294</v>
      </c>
      <c r="E15" s="157"/>
    </row>
    <row r="16" spans="1:5" ht="13.5" thickBot="1">
      <c r="A16" s="153" t="s">
        <v>145</v>
      </c>
      <c r="B16" s="154" t="s">
        <v>146</v>
      </c>
      <c r="C16" s="155" t="s">
        <v>347</v>
      </c>
      <c r="D16" s="156" t="s">
        <v>294</v>
      </c>
      <c r="E16" s="157"/>
    </row>
    <row r="17" spans="1:5">
      <c r="A17" s="192" t="s">
        <v>147</v>
      </c>
      <c r="B17" s="146" t="s">
        <v>148</v>
      </c>
      <c r="C17" s="147" t="s">
        <v>348</v>
      </c>
      <c r="D17" s="148" t="s">
        <v>294</v>
      </c>
      <c r="E17" s="149"/>
    </row>
    <row r="18" spans="1:5">
      <c r="A18" s="194"/>
      <c r="B18" s="54" t="s">
        <v>149</v>
      </c>
      <c r="C18" s="134" t="s">
        <v>349</v>
      </c>
      <c r="D18" s="152" t="s">
        <v>294</v>
      </c>
      <c r="E18" s="135"/>
    </row>
    <row r="19" spans="1:5" ht="13.5" thickBot="1">
      <c r="A19" s="193"/>
      <c r="B19" s="72" t="s">
        <v>150</v>
      </c>
      <c r="C19" s="162" t="s">
        <v>350</v>
      </c>
      <c r="D19" s="152" t="s">
        <v>294</v>
      </c>
      <c r="E19" s="151"/>
    </row>
    <row r="20" spans="1:5" ht="13.5" thickBot="1">
      <c r="A20" s="192" t="s">
        <v>151</v>
      </c>
      <c r="B20" s="146" t="s">
        <v>152</v>
      </c>
      <c r="C20" s="147" t="s">
        <v>351</v>
      </c>
      <c r="D20" s="147" t="s">
        <v>384</v>
      </c>
      <c r="E20" s="149"/>
    </row>
    <row r="21" spans="1:5" ht="13.5" thickBot="1">
      <c r="A21" s="194"/>
      <c r="B21" s="54" t="s">
        <v>153</v>
      </c>
      <c r="C21" s="134" t="s">
        <v>352</v>
      </c>
      <c r="D21" s="147" t="s">
        <v>384</v>
      </c>
      <c r="E21" s="135"/>
    </row>
    <row r="22" spans="1:5" ht="13.5" thickBot="1">
      <c r="A22" s="194"/>
      <c r="B22" s="54" t="s">
        <v>154</v>
      </c>
      <c r="C22" s="134" t="s">
        <v>351</v>
      </c>
      <c r="D22" s="147" t="s">
        <v>384</v>
      </c>
      <c r="E22" s="135"/>
    </row>
    <row r="23" spans="1:5" ht="13.5" thickBot="1">
      <c r="A23" s="194"/>
      <c r="B23" s="54" t="s">
        <v>155</v>
      </c>
      <c r="C23" s="134" t="s">
        <v>352</v>
      </c>
      <c r="D23" s="147" t="s">
        <v>384</v>
      </c>
      <c r="E23" s="135"/>
    </row>
    <row r="24" spans="1:5" ht="13.5" thickBot="1">
      <c r="A24" s="194"/>
      <c r="B24" s="54" t="s">
        <v>156</v>
      </c>
      <c r="C24" s="134" t="s">
        <v>351</v>
      </c>
      <c r="D24" s="147" t="s">
        <v>384</v>
      </c>
      <c r="E24" s="135"/>
    </row>
    <row r="25" spans="1:5" ht="13.5" thickBot="1">
      <c r="A25" s="193"/>
      <c r="B25" s="72" t="s">
        <v>157</v>
      </c>
      <c r="C25" s="134" t="s">
        <v>352</v>
      </c>
      <c r="D25" s="147" t="s">
        <v>384</v>
      </c>
      <c r="E25" s="151"/>
    </row>
    <row r="26" spans="1:5" s="165" customFormat="1" ht="13.5" thickBot="1">
      <c r="A26" s="192" t="s">
        <v>158</v>
      </c>
      <c r="B26" s="146" t="s">
        <v>404</v>
      </c>
      <c r="C26" s="147" t="s">
        <v>406</v>
      </c>
      <c r="D26" s="147" t="s">
        <v>384</v>
      </c>
      <c r="E26" s="163"/>
    </row>
    <row r="27" spans="1:5" s="165" customFormat="1" ht="13.5" thickBot="1">
      <c r="A27" s="193"/>
      <c r="B27" s="72" t="s">
        <v>405</v>
      </c>
      <c r="C27" s="147" t="s">
        <v>407</v>
      </c>
      <c r="D27" s="147" t="s">
        <v>384</v>
      </c>
      <c r="E27" s="163"/>
    </row>
    <row r="28" spans="1:5" ht="13.5" thickBot="1">
      <c r="A28" s="192" t="s">
        <v>158</v>
      </c>
      <c r="B28" s="146" t="s">
        <v>159</v>
      </c>
      <c r="C28" s="147" t="s">
        <v>353</v>
      </c>
      <c r="D28" s="147" t="s">
        <v>384</v>
      </c>
      <c r="E28" s="149"/>
    </row>
    <row r="29" spans="1:5" ht="13.5" thickBot="1">
      <c r="A29" s="193"/>
      <c r="B29" s="72" t="s">
        <v>160</v>
      </c>
      <c r="C29" s="147" t="s">
        <v>354</v>
      </c>
      <c r="D29" s="147" t="s">
        <v>384</v>
      </c>
      <c r="E29" s="151"/>
    </row>
    <row r="30" spans="1:5" ht="13.5" thickBot="1">
      <c r="A30" s="192" t="s">
        <v>161</v>
      </c>
      <c r="B30" s="146" t="s">
        <v>162</v>
      </c>
      <c r="C30" s="147" t="s">
        <v>351</v>
      </c>
      <c r="D30" s="147" t="s">
        <v>384</v>
      </c>
      <c r="E30" s="149"/>
    </row>
    <row r="31" spans="1:5" ht="13.5" thickBot="1">
      <c r="A31" s="193"/>
      <c r="B31" s="72" t="s">
        <v>163</v>
      </c>
      <c r="C31" s="162" t="s">
        <v>352</v>
      </c>
      <c r="D31" s="147" t="s">
        <v>384</v>
      </c>
      <c r="E31" s="151"/>
    </row>
    <row r="32" spans="1:5" s="165" customFormat="1" ht="26.25" thickBot="1">
      <c r="A32" s="166" t="s">
        <v>408</v>
      </c>
      <c r="B32" s="146" t="s">
        <v>409</v>
      </c>
      <c r="C32" s="147" t="s">
        <v>351</v>
      </c>
      <c r="D32" s="147" t="s">
        <v>384</v>
      </c>
      <c r="E32" s="163"/>
    </row>
    <row r="33" spans="1:5" s="165" customFormat="1" ht="13.5" thickBot="1">
      <c r="A33" s="166"/>
      <c r="B33" s="72" t="s">
        <v>410</v>
      </c>
      <c r="C33" s="162" t="s">
        <v>352</v>
      </c>
      <c r="D33" s="147" t="s">
        <v>384</v>
      </c>
      <c r="E33" s="163"/>
    </row>
    <row r="34" spans="1:5" s="165" customFormat="1" ht="13.5" thickBot="1">
      <c r="A34" s="166"/>
      <c r="B34" s="146" t="s">
        <v>411</v>
      </c>
      <c r="C34" s="147" t="s">
        <v>351</v>
      </c>
      <c r="D34" s="147" t="s">
        <v>384</v>
      </c>
      <c r="E34" s="163"/>
    </row>
    <row r="35" spans="1:5" s="165" customFormat="1" ht="13.5" thickBot="1">
      <c r="A35" s="166"/>
      <c r="B35" s="72" t="s">
        <v>412</v>
      </c>
      <c r="C35" s="162" t="s">
        <v>352</v>
      </c>
      <c r="D35" s="147" t="s">
        <v>384</v>
      </c>
      <c r="E35" s="163"/>
    </row>
    <row r="36" spans="1:5" s="165" customFormat="1" ht="13.5" thickBot="1">
      <c r="A36" s="166"/>
      <c r="B36" s="146" t="s">
        <v>413</v>
      </c>
      <c r="C36" s="147" t="s">
        <v>351</v>
      </c>
      <c r="D36" s="147" t="s">
        <v>384</v>
      </c>
      <c r="E36" s="163"/>
    </row>
    <row r="37" spans="1:5" s="165" customFormat="1" ht="13.5" thickBot="1">
      <c r="A37" s="166"/>
      <c r="B37" s="72" t="s">
        <v>414</v>
      </c>
      <c r="C37" s="162" t="s">
        <v>352</v>
      </c>
      <c r="D37" s="147" t="s">
        <v>384</v>
      </c>
      <c r="E37" s="163"/>
    </row>
    <row r="38" spans="1:5" ht="13.5" thickBot="1">
      <c r="A38" s="192" t="s">
        <v>164</v>
      </c>
      <c r="B38" s="54" t="s">
        <v>165</v>
      </c>
      <c r="C38" s="134" t="s">
        <v>391</v>
      </c>
      <c r="D38" s="147" t="s">
        <v>384</v>
      </c>
      <c r="E38" s="149"/>
    </row>
    <row r="39" spans="1:5" ht="13.5" thickBot="1">
      <c r="A39" s="194"/>
      <c r="B39" s="54" t="s">
        <v>382</v>
      </c>
      <c r="C39" s="134" t="s">
        <v>392</v>
      </c>
      <c r="D39" s="147" t="s">
        <v>384</v>
      </c>
      <c r="E39" s="163"/>
    </row>
    <row r="40" spans="1:5" ht="13.5" thickBot="1">
      <c r="A40" s="194"/>
      <c r="B40" s="54" t="s">
        <v>166</v>
      </c>
      <c r="C40" s="134" t="s">
        <v>393</v>
      </c>
      <c r="D40" s="147" t="s">
        <v>384</v>
      </c>
      <c r="E40" s="163"/>
    </row>
    <row r="41" spans="1:5" ht="13.5" thickBot="1">
      <c r="A41" s="193"/>
      <c r="B41" s="54" t="s">
        <v>383</v>
      </c>
      <c r="C41" s="134" t="s">
        <v>394</v>
      </c>
      <c r="D41" s="147" t="s">
        <v>384</v>
      </c>
      <c r="E41" s="151"/>
    </row>
    <row r="42" spans="1:5" ht="13.5" thickBot="1">
      <c r="A42" s="192" t="s">
        <v>167</v>
      </c>
      <c r="B42" s="146" t="s">
        <v>385</v>
      </c>
      <c r="C42" s="134" t="s">
        <v>395</v>
      </c>
      <c r="D42" s="147" t="s">
        <v>384</v>
      </c>
      <c r="E42" s="149"/>
    </row>
    <row r="43" spans="1:5" ht="13.5" thickBot="1">
      <c r="A43" s="194"/>
      <c r="B43" s="54" t="s">
        <v>386</v>
      </c>
      <c r="C43" s="134" t="s">
        <v>397</v>
      </c>
      <c r="D43" s="147" t="s">
        <v>384</v>
      </c>
      <c r="E43" s="135"/>
    </row>
    <row r="44" spans="1:5" ht="13.5" thickBot="1">
      <c r="A44" s="194"/>
      <c r="B44" s="54" t="s">
        <v>387</v>
      </c>
      <c r="C44" s="134" t="s">
        <v>399</v>
      </c>
      <c r="D44" s="147" t="s">
        <v>384</v>
      </c>
      <c r="E44" s="135"/>
    </row>
    <row r="45" spans="1:5" ht="13.5" thickBot="1">
      <c r="A45" s="194"/>
      <c r="B45" s="54" t="s">
        <v>388</v>
      </c>
      <c r="C45" s="134" t="s">
        <v>396</v>
      </c>
      <c r="D45" s="147" t="s">
        <v>384</v>
      </c>
      <c r="E45" s="135"/>
    </row>
    <row r="46" spans="1:5" ht="13.5" thickBot="1">
      <c r="A46" s="194"/>
      <c r="B46" s="54" t="s">
        <v>389</v>
      </c>
      <c r="C46" s="134" t="s">
        <v>398</v>
      </c>
      <c r="D46" s="147" t="s">
        <v>384</v>
      </c>
      <c r="E46" s="135"/>
    </row>
    <row r="47" spans="1:5" ht="13.5" thickBot="1">
      <c r="A47" s="193"/>
      <c r="B47" s="72" t="s">
        <v>390</v>
      </c>
      <c r="C47" s="134" t="s">
        <v>400</v>
      </c>
      <c r="D47" s="147" t="s">
        <v>384</v>
      </c>
      <c r="E47" s="151"/>
    </row>
    <row r="48" spans="1:5" ht="13.5" thickBot="1">
      <c r="A48" s="192" t="s">
        <v>175</v>
      </c>
      <c r="B48" s="146" t="s">
        <v>176</v>
      </c>
      <c r="C48" s="147" t="s">
        <v>355</v>
      </c>
      <c r="D48" s="147" t="s">
        <v>384</v>
      </c>
      <c r="E48" s="149"/>
    </row>
    <row r="49" spans="1:5" ht="13.5" thickBot="1">
      <c r="A49" s="194"/>
      <c r="B49" s="54" t="s">
        <v>177</v>
      </c>
      <c r="C49" s="134" t="s">
        <v>356</v>
      </c>
      <c r="D49" s="147" t="s">
        <v>384</v>
      </c>
      <c r="E49" s="135"/>
    </row>
    <row r="50" spans="1:5" ht="13.5" thickBot="1">
      <c r="A50" s="194"/>
      <c r="B50" s="54" t="s">
        <v>178</v>
      </c>
      <c r="C50" s="134" t="s">
        <v>357</v>
      </c>
      <c r="D50" s="147" t="s">
        <v>384</v>
      </c>
      <c r="E50" s="135"/>
    </row>
    <row r="51" spans="1:5" ht="13.5" thickBot="1">
      <c r="A51" s="194"/>
      <c r="B51" s="54" t="s">
        <v>179</v>
      </c>
      <c r="C51" s="134" t="s">
        <v>358</v>
      </c>
      <c r="D51" s="147" t="s">
        <v>384</v>
      </c>
      <c r="E51" s="135"/>
    </row>
    <row r="52" spans="1:5" ht="13.5" thickBot="1">
      <c r="A52" s="194"/>
      <c r="B52" s="54" t="s">
        <v>180</v>
      </c>
      <c r="C52" s="134" t="s">
        <v>359</v>
      </c>
      <c r="D52" s="147" t="s">
        <v>384</v>
      </c>
      <c r="E52" s="135"/>
    </row>
    <row r="53" spans="1:5" ht="13.5" thickBot="1">
      <c r="A53" s="194"/>
      <c r="B53" s="54" t="s">
        <v>181</v>
      </c>
      <c r="C53" s="134" t="s">
        <v>360</v>
      </c>
      <c r="D53" s="147" t="s">
        <v>384</v>
      </c>
      <c r="E53" s="135"/>
    </row>
    <row r="54" spans="1:5" ht="13.5" thickBot="1">
      <c r="A54" s="194"/>
      <c r="B54" s="54" t="s">
        <v>182</v>
      </c>
      <c r="C54" s="134" t="s">
        <v>361</v>
      </c>
      <c r="D54" s="147" t="s">
        <v>384</v>
      </c>
      <c r="E54" s="135"/>
    </row>
    <row r="55" spans="1:5" ht="13.5" thickBot="1">
      <c r="A55" s="194"/>
      <c r="B55" s="54" t="s">
        <v>183</v>
      </c>
      <c r="C55" s="134" t="s">
        <v>362</v>
      </c>
      <c r="D55" s="147" t="s">
        <v>384</v>
      </c>
      <c r="E55" s="135"/>
    </row>
    <row r="56" spans="1:5" ht="13.5" thickBot="1">
      <c r="A56" s="194"/>
      <c r="B56" s="54" t="s">
        <v>184</v>
      </c>
      <c r="C56" s="134" t="s">
        <v>363</v>
      </c>
      <c r="D56" s="147" t="s">
        <v>384</v>
      </c>
      <c r="E56" s="135"/>
    </row>
    <row r="57" spans="1:5" ht="13.5" thickBot="1">
      <c r="A57" s="193"/>
      <c r="B57" s="72" t="s">
        <v>185</v>
      </c>
      <c r="C57" s="162" t="s">
        <v>364</v>
      </c>
      <c r="D57" s="147" t="s">
        <v>384</v>
      </c>
      <c r="E57" s="151"/>
    </row>
    <row r="58" spans="1:5" ht="13.5" thickBot="1">
      <c r="A58" s="192" t="s">
        <v>186</v>
      </c>
      <c r="B58" s="72" t="s">
        <v>188</v>
      </c>
      <c r="C58" s="162" t="s">
        <v>365</v>
      </c>
      <c r="D58" s="152" t="s">
        <v>294</v>
      </c>
      <c r="E58" s="149"/>
    </row>
    <row r="59" spans="1:5" ht="13.5" thickBot="1">
      <c r="A59" s="193"/>
      <c r="B59" s="72" t="s">
        <v>415</v>
      </c>
      <c r="C59" s="145" t="s">
        <v>416</v>
      </c>
      <c r="D59" s="152" t="s">
        <v>294</v>
      </c>
      <c r="E59" s="151"/>
    </row>
    <row r="60" spans="1:5">
      <c r="A60" s="192" t="s">
        <v>189</v>
      </c>
      <c r="B60" s="146" t="s">
        <v>190</v>
      </c>
      <c r="C60" s="147" t="s">
        <v>366</v>
      </c>
      <c r="D60" s="152" t="s">
        <v>294</v>
      </c>
      <c r="E60" s="149"/>
    </row>
    <row r="61" spans="1:5" ht="13.5" thickBot="1">
      <c r="A61" s="194"/>
      <c r="B61" s="54" t="s">
        <v>191</v>
      </c>
      <c r="C61" s="134" t="s">
        <v>367</v>
      </c>
      <c r="D61" s="152" t="s">
        <v>294</v>
      </c>
      <c r="E61" s="135"/>
    </row>
    <row r="62" spans="1:5" ht="13.5" thickBot="1">
      <c r="A62" s="194"/>
      <c r="B62" s="54" t="s">
        <v>192</v>
      </c>
      <c r="C62" s="134" t="s">
        <v>368</v>
      </c>
      <c r="D62" s="164" t="s">
        <v>381</v>
      </c>
      <c r="E62" s="135"/>
    </row>
    <row r="63" spans="1:5" ht="13.5" thickBot="1">
      <c r="A63" s="194"/>
      <c r="B63" s="54" t="s">
        <v>193</v>
      </c>
      <c r="C63" s="134" t="s">
        <v>369</v>
      </c>
      <c r="D63" s="164" t="s">
        <v>381</v>
      </c>
      <c r="E63" s="135"/>
    </row>
    <row r="64" spans="1:5" ht="13.5" thickBot="1">
      <c r="A64" s="194"/>
      <c r="B64" s="54" t="s">
        <v>417</v>
      </c>
      <c r="C64" s="145" t="s">
        <v>418</v>
      </c>
      <c r="D64" s="147" t="s">
        <v>384</v>
      </c>
      <c r="E64" s="135"/>
    </row>
    <row r="65" spans="1:5" ht="13.5" thickBot="1">
      <c r="A65" s="194"/>
      <c r="B65" s="54" t="s">
        <v>419</v>
      </c>
      <c r="C65" s="145" t="s">
        <v>420</v>
      </c>
      <c r="D65" s="147" t="s">
        <v>384</v>
      </c>
      <c r="E65" s="135"/>
    </row>
    <row r="66" spans="1:5" ht="13.5" thickBot="1">
      <c r="A66" s="192" t="s">
        <v>195</v>
      </c>
      <c r="B66" s="146" t="s">
        <v>196</v>
      </c>
      <c r="C66" s="147" t="s">
        <v>370</v>
      </c>
      <c r="D66" s="147" t="s">
        <v>384</v>
      </c>
      <c r="E66" s="149"/>
    </row>
    <row r="67" spans="1:5" ht="13.5" thickBot="1">
      <c r="A67" s="194"/>
      <c r="B67" s="54" t="s">
        <v>197</v>
      </c>
      <c r="C67" s="134" t="s">
        <v>371</v>
      </c>
      <c r="D67" s="147" t="s">
        <v>384</v>
      </c>
      <c r="E67" s="135"/>
    </row>
    <row r="68" spans="1:5" ht="13.5" thickBot="1">
      <c r="A68" s="194"/>
      <c r="B68" s="54" t="s">
        <v>198</v>
      </c>
      <c r="C68" s="134" t="s">
        <v>372</v>
      </c>
      <c r="D68" s="147" t="s">
        <v>384</v>
      </c>
      <c r="E68" s="135"/>
    </row>
    <row r="69" spans="1:5" ht="13.5" thickBot="1">
      <c r="A69" s="194"/>
      <c r="B69" s="54" t="s">
        <v>199</v>
      </c>
      <c r="C69" s="134" t="s">
        <v>373</v>
      </c>
      <c r="D69" s="147" t="s">
        <v>384</v>
      </c>
      <c r="E69" s="135"/>
    </row>
    <row r="70" spans="1:5" ht="13.5" thickBot="1">
      <c r="A70" s="194"/>
      <c r="B70" s="54" t="s">
        <v>200</v>
      </c>
      <c r="C70" s="134" t="s">
        <v>374</v>
      </c>
      <c r="D70" s="147" t="s">
        <v>384</v>
      </c>
      <c r="E70" s="135"/>
    </row>
    <row r="71" spans="1:5" ht="13.5" thickBot="1">
      <c r="A71" s="194"/>
      <c r="B71" s="54" t="s">
        <v>201</v>
      </c>
      <c r="C71" s="134" t="s">
        <v>375</v>
      </c>
      <c r="D71" s="147" t="s">
        <v>384</v>
      </c>
      <c r="E71" s="135"/>
    </row>
    <row r="72" spans="1:5" ht="13.5" thickBot="1">
      <c r="A72" s="193"/>
      <c r="B72" s="72" t="s">
        <v>202</v>
      </c>
      <c r="C72" s="162" t="s">
        <v>376</v>
      </c>
      <c r="D72" s="147" t="s">
        <v>384</v>
      </c>
      <c r="E72" s="151"/>
    </row>
    <row r="73" spans="1:5" ht="13.5" thickBot="1">
      <c r="A73" s="195" t="s">
        <v>203</v>
      </c>
      <c r="B73" s="146" t="s">
        <v>204</v>
      </c>
      <c r="C73" s="147" t="s">
        <v>377</v>
      </c>
      <c r="D73" s="164" t="s">
        <v>381</v>
      </c>
      <c r="E73" s="149"/>
    </row>
    <row r="74" spans="1:5" ht="13.5" thickBot="1">
      <c r="A74" s="196"/>
      <c r="B74" s="54" t="s">
        <v>205</v>
      </c>
      <c r="C74" s="134" t="s">
        <v>380</v>
      </c>
      <c r="D74" s="147" t="s">
        <v>384</v>
      </c>
      <c r="E74" s="135"/>
    </row>
    <row r="75" spans="1:5" ht="13.5" thickBot="1">
      <c r="A75" s="197"/>
      <c r="B75" s="72" t="s">
        <v>378</v>
      </c>
      <c r="C75" s="162" t="s">
        <v>379</v>
      </c>
      <c r="D75" s="147" t="s">
        <v>384</v>
      </c>
      <c r="E75" s="151"/>
    </row>
  </sheetData>
  <mergeCells count="14">
    <mergeCell ref="A73:A75"/>
    <mergeCell ref="A38:A41"/>
    <mergeCell ref="A42:A47"/>
    <mergeCell ref="A48:A57"/>
    <mergeCell ref="A58:A59"/>
    <mergeCell ref="A60:A65"/>
    <mergeCell ref="A66:A72"/>
    <mergeCell ref="A30:A31"/>
    <mergeCell ref="A2:A3"/>
    <mergeCell ref="A4:A9"/>
    <mergeCell ref="A17:A19"/>
    <mergeCell ref="A20:A25"/>
    <mergeCell ref="A28:A29"/>
    <mergeCell ref="A26:A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Legende</vt:lpstr>
      <vt:lpstr>Tracereingriffe "Basis 2016"</vt:lpstr>
      <vt:lpstr>Tracereingriffe "Komplex 2016"</vt:lpstr>
      <vt:lpstr>ICD-Übersicht</vt:lpstr>
      <vt:lpstr>TOP 10 - Mittelwert</vt:lpstr>
      <vt:lpstr>TOP 10 - Eingriffe</vt:lpstr>
      <vt:lpstr>Tracerliste "Basis"</vt:lpstr>
      <vt:lpstr>Tracerliste "Komplex"</vt:lpstr>
      <vt:lpstr>ICD-Codierung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ClarCert - Markus Bartl</dc:creator>
  <cp:lastModifiedBy>ClarCert - Stefanie Fink</cp:lastModifiedBy>
  <dcterms:created xsi:type="dcterms:W3CDTF">2017-01-30T09:30:26Z</dcterms:created>
  <dcterms:modified xsi:type="dcterms:W3CDTF">2019-11-20T10:17:30Z</dcterms:modified>
</cp:coreProperties>
</file>