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DieseArbeitsmappe" defaultThemeVersion="166925"/>
  <mc:AlternateContent xmlns:mc="http://schemas.openxmlformats.org/markup-compatibility/2006">
    <mc:Choice Requires="x15">
      <x15ac:absPath xmlns:x15ac="http://schemas.microsoft.com/office/spreadsheetml/2010/11/ac" url="K:\07_fachgesellschaften\_dvse\06_anforderungen dvse\01_anforderungen\"/>
    </mc:Choice>
  </mc:AlternateContent>
  <xr:revisionPtr revIDLastSave="0" documentId="13_ncr:1_{EC3C9914-1DC5-4763-B6CA-341BE8B4B250}" xr6:coauthVersionLast="47" xr6:coauthVersionMax="47" xr10:uidLastSave="{00000000-0000-0000-0000-000000000000}"/>
  <workbookProtection workbookAlgorithmName="SHA-512" workbookHashValue="XnOp/erNdpnLFVPewWOnihFzZgpoaUAOfX7MWyVxagrNgyZibt9Co0EAk21RvNBM1ktwdc5SVeyMmF5miBvEjA==" workbookSaltValue="NrsQQs3NRSN2p7KGRbnFUw==" workbookSpinCount="100000" lockStructure="1"/>
  <bookViews>
    <workbookView xWindow="-120" yWindow="-120" windowWidth="29040" windowHeight="15840" tabRatio="792" xr2:uid="{00000000-000D-0000-FFFF-FFFF00000000}"/>
  </bookViews>
  <sheets>
    <sheet name="Deckblatt" sheetId="30" r:id="rId1"/>
    <sheet name="Inhalt" sheetId="31" r:id="rId2"/>
    <sheet name="Ausfüllhinweise und Abkürzungen" sheetId="32" r:id="rId3"/>
    <sheet name="Übersicht Bearbeitungsstand" sheetId="14" r:id="rId4"/>
    <sheet name="Allgemeine Angaben" sheetId="3" r:id="rId5"/>
    <sheet name="Struktur" sheetId="7" r:id="rId6"/>
    <sheet name="LA" sheetId="26" r:id="rId7"/>
    <sheet name="SV" sheetId="23" r:id="rId8"/>
    <sheet name="Fallzahlen Einrichtung" sheetId="37" r:id="rId9"/>
    <sheet name="Vorabbewertung" sheetId="29" r:id="rId10"/>
    <sheet name="Auditbericht" sheetId="33" r:id="rId11"/>
    <sheet name="Überwachung" sheetId="36" state="hidden" r:id="rId12"/>
    <sheet name="Daten" sheetId="28" state="hidden" r:id="rId13"/>
    <sheet name="Hinw_Abw" sheetId="27" state="hidden" r:id="rId14"/>
    <sheet name="versteckt" sheetId="13" state="hidden" r:id="rId15"/>
  </sheets>
  <externalReferences>
    <externalReference r:id="rId16"/>
  </externalReferences>
  <definedNames>
    <definedName name="_xlnm.Print_Titles" localSheetId="10">Auditbericht!$55:$55</definedName>
    <definedName name="_xlnm.Print_Titles" localSheetId="11">Überwachung!$55:$55</definedName>
    <definedName name="_xlnm.Print_Titles" localSheetId="9">Vorabbewertung!$55:$55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5" i="37" l="1"/>
  <c r="R40" i="37"/>
  <c r="R39" i="37"/>
  <c r="R34" i="37"/>
  <c r="R33" i="37"/>
  <c r="R28" i="37"/>
  <c r="R27" i="37"/>
  <c r="R25" i="37"/>
  <c r="R24" i="37"/>
  <c r="S43" i="23"/>
  <c r="T43" i="23" s="1"/>
  <c r="W43" i="23"/>
  <c r="X43" i="23" s="1"/>
  <c r="AA43" i="23"/>
  <c r="AB43" i="23" s="1"/>
  <c r="Q43" i="23"/>
  <c r="Q44" i="23"/>
  <c r="H71" i="23"/>
  <c r="H51" i="23"/>
  <c r="H49" i="23"/>
  <c r="H47" i="23"/>
  <c r="H45" i="23"/>
  <c r="H84" i="26"/>
  <c r="H56" i="26"/>
  <c r="H54" i="26"/>
  <c r="H52" i="26"/>
  <c r="H50" i="26"/>
  <c r="H48" i="26"/>
  <c r="H46" i="26"/>
  <c r="H28" i="7"/>
  <c r="H32" i="7"/>
  <c r="H36" i="7"/>
  <c r="AD43" i="23" l="1"/>
  <c r="Z43" i="23"/>
  <c r="V43" i="23"/>
  <c r="AC43" i="23"/>
  <c r="Y43" i="23"/>
  <c r="U43" i="23"/>
  <c r="E45" i="37"/>
  <c r="X44" i="37"/>
  <c r="W44" i="37"/>
  <c r="Z44" i="37" s="1"/>
  <c r="S44" i="37"/>
  <c r="V44" i="37" s="1"/>
  <c r="W41" i="37"/>
  <c r="Z41" i="37" s="1"/>
  <c r="S41" i="37"/>
  <c r="V41" i="37" s="1"/>
  <c r="H40" i="37"/>
  <c r="S40" i="37" s="1"/>
  <c r="W39" i="37"/>
  <c r="Z39" i="37" s="1"/>
  <c r="S39" i="37"/>
  <c r="T39" i="37" s="1"/>
  <c r="E39" i="37"/>
  <c r="F39" i="37" s="1"/>
  <c r="Q39" i="37" s="1"/>
  <c r="W34" i="37"/>
  <c r="W33" i="37"/>
  <c r="X33" i="37" s="1"/>
  <c r="S33" i="37"/>
  <c r="T33" i="37" s="1"/>
  <c r="E33" i="37"/>
  <c r="F33" i="37" s="1"/>
  <c r="Q33" i="37" s="1"/>
  <c r="W28" i="37"/>
  <c r="W27" i="37"/>
  <c r="X27" i="37" s="1"/>
  <c r="S27" i="37"/>
  <c r="T27" i="37" s="1"/>
  <c r="F27" i="37"/>
  <c r="Q27" i="37" s="1"/>
  <c r="E27" i="37"/>
  <c r="W25" i="37"/>
  <c r="Y25" i="37" s="1"/>
  <c r="S25" i="37"/>
  <c r="U25" i="37" s="1"/>
  <c r="W24" i="37"/>
  <c r="Y24" i="37" s="1"/>
  <c r="S24" i="37"/>
  <c r="U24" i="37" s="1"/>
  <c r="I19" i="37"/>
  <c r="J19" i="37" s="1"/>
  <c r="I21" i="14" s="1"/>
  <c r="I32" i="36" l="1"/>
  <c r="I32" i="33"/>
  <c r="I16" i="37"/>
  <c r="J16" i="37" s="1"/>
  <c r="X41" i="37"/>
  <c r="T41" i="37"/>
  <c r="T44" i="37"/>
  <c r="T25" i="37"/>
  <c r="V25" i="37"/>
  <c r="T24" i="37"/>
  <c r="Z24" i="37"/>
  <c r="U39" i="37"/>
  <c r="X39" i="37"/>
  <c r="E24" i="37"/>
  <c r="F24" i="37" s="1"/>
  <c r="Y39" i="37"/>
  <c r="I15" i="37"/>
  <c r="J15" i="37" s="1"/>
  <c r="V40" i="37"/>
  <c r="T40" i="37"/>
  <c r="I17" i="37"/>
  <c r="J17" i="37" s="1"/>
  <c r="Z25" i="37"/>
  <c r="I18" i="37"/>
  <c r="J18" i="37" s="1"/>
  <c r="H21" i="14" s="1"/>
  <c r="X24" i="37"/>
  <c r="W40" i="37"/>
  <c r="I20" i="37"/>
  <c r="J20" i="37" s="1"/>
  <c r="J21" i="14" s="1"/>
  <c r="V24" i="37"/>
  <c r="X25" i="37"/>
  <c r="Z28" i="37"/>
  <c r="Y28" i="37"/>
  <c r="X28" i="37"/>
  <c r="Q24" i="37"/>
  <c r="I12" i="37"/>
  <c r="J12" i="37" s="1"/>
  <c r="G21" i="14" s="1"/>
  <c r="I11" i="37"/>
  <c r="J11" i="37" s="1"/>
  <c r="F21" i="14" s="1"/>
  <c r="Z34" i="37"/>
  <c r="Y34" i="37"/>
  <c r="X34" i="37"/>
  <c r="U27" i="37"/>
  <c r="Y27" i="37"/>
  <c r="U33" i="37"/>
  <c r="Y33" i="37"/>
  <c r="AP1" i="37"/>
  <c r="V27" i="37"/>
  <c r="Z27" i="37"/>
  <c r="V33" i="37"/>
  <c r="Z33" i="37"/>
  <c r="V39" i="37"/>
  <c r="U40" i="37"/>
  <c r="Y40" i="37"/>
  <c r="U41" i="37"/>
  <c r="Y41" i="37"/>
  <c r="U44" i="37"/>
  <c r="Y44" i="37"/>
  <c r="S28" i="37"/>
  <c r="S34" i="37"/>
  <c r="H32" i="36" l="1"/>
  <c r="H32" i="33"/>
  <c r="J32" i="36"/>
  <c r="J32" i="33"/>
  <c r="Z40" i="37"/>
  <c r="X40" i="37"/>
  <c r="AJ1" i="37"/>
  <c r="AK13" i="37" s="1"/>
  <c r="AM1" i="37"/>
  <c r="AN4" i="37" s="1"/>
  <c r="I8" i="37"/>
  <c r="I6" i="37"/>
  <c r="I7" i="37"/>
  <c r="V28" i="37"/>
  <c r="AG1" i="37"/>
  <c r="U28" i="37"/>
  <c r="T28" i="37"/>
  <c r="AQ13" i="37"/>
  <c r="AQ12" i="37"/>
  <c r="AQ10" i="37"/>
  <c r="AQ9" i="37"/>
  <c r="AQ8" i="37"/>
  <c r="AQ6" i="37"/>
  <c r="AP13" i="37"/>
  <c r="AP12" i="37"/>
  <c r="AP10" i="37"/>
  <c r="AP9" i="37"/>
  <c r="AP8" i="37"/>
  <c r="AP6" i="37"/>
  <c r="AQ11" i="37"/>
  <c r="AQ7" i="37"/>
  <c r="AQ5" i="37"/>
  <c r="AQ4" i="37"/>
  <c r="AP11" i="37"/>
  <c r="AP7" i="37"/>
  <c r="AP5" i="37"/>
  <c r="AP4" i="37"/>
  <c r="V34" i="37"/>
  <c r="U34" i="37"/>
  <c r="T34" i="37"/>
  <c r="AJ8" i="37" l="1"/>
  <c r="AJ5" i="37"/>
  <c r="AJ12" i="37"/>
  <c r="AK4" i="37"/>
  <c r="AJ13" i="37"/>
  <c r="AK5" i="37"/>
  <c r="AK10" i="37"/>
  <c r="AM13" i="37"/>
  <c r="AN10" i="37"/>
  <c r="AM4" i="37"/>
  <c r="AN5" i="37"/>
  <c r="AM9" i="37"/>
  <c r="AN6" i="37"/>
  <c r="AN12" i="37"/>
  <c r="AM7" i="37"/>
  <c r="AN7" i="37"/>
  <c r="AM10" i="37"/>
  <c r="AN8" i="37"/>
  <c r="AN13" i="37"/>
  <c r="AM11" i="37"/>
  <c r="AN11" i="37"/>
  <c r="AJ4" i="37"/>
  <c r="AJ6" i="37"/>
  <c r="AK9" i="37"/>
  <c r="AM8" i="37"/>
  <c r="AM6" i="37"/>
  <c r="AM12" i="37"/>
  <c r="AN9" i="37"/>
  <c r="AM5" i="37"/>
  <c r="AJ7" i="37"/>
  <c r="AK7" i="37"/>
  <c r="AJ9" i="37"/>
  <c r="AK6" i="37"/>
  <c r="AK12" i="37"/>
  <c r="AJ11" i="37"/>
  <c r="AK11" i="37"/>
  <c r="AJ10" i="37"/>
  <c r="AK8" i="37"/>
  <c r="J7" i="37"/>
  <c r="D21" i="14" s="1"/>
  <c r="J8" i="37"/>
  <c r="E21" i="14" s="1"/>
  <c r="J6" i="37"/>
  <c r="C21" i="14" s="1"/>
  <c r="AH11" i="37"/>
  <c r="AH7" i="37"/>
  <c r="AH5" i="37"/>
  <c r="AH4" i="37"/>
  <c r="AG11" i="37"/>
  <c r="AG7" i="37"/>
  <c r="AG5" i="37"/>
  <c r="AG4" i="37"/>
  <c r="AH13" i="37"/>
  <c r="AH12" i="37"/>
  <c r="AH10" i="37"/>
  <c r="AH9" i="37"/>
  <c r="AH8" i="37"/>
  <c r="AH6" i="37"/>
  <c r="AG13" i="37"/>
  <c r="AG12" i="37"/>
  <c r="AG10" i="37"/>
  <c r="AG9" i="37"/>
  <c r="AG8" i="37"/>
  <c r="AG6" i="37"/>
  <c r="VS7" i="28" l="1"/>
  <c r="VR7" i="28"/>
  <c r="VQ7" i="28"/>
  <c r="VP7" i="28"/>
  <c r="VO7" i="28"/>
  <c r="VN7" i="28"/>
  <c r="VK7" i="28"/>
  <c r="VH7" i="28"/>
  <c r="VG7" i="28"/>
  <c r="VF7" i="28"/>
  <c r="VE7" i="28"/>
  <c r="VD7" i="28"/>
  <c r="VC7" i="28"/>
  <c r="VB7" i="28"/>
  <c r="VA7" i="28"/>
  <c r="UZ7" i="28"/>
  <c r="UY7" i="28"/>
  <c r="UX7" i="28"/>
  <c r="UW7" i="28"/>
  <c r="UV7" i="28"/>
  <c r="UU7" i="28"/>
  <c r="UT7" i="28"/>
  <c r="US7" i="28"/>
  <c r="UR7" i="28"/>
  <c r="UQ7" i="28"/>
  <c r="UP7" i="28"/>
  <c r="UO7" i="28"/>
  <c r="UN7" i="28"/>
  <c r="UM7" i="28"/>
  <c r="UL7" i="28"/>
  <c r="UK7" i="28"/>
  <c r="UJ7" i="28"/>
  <c r="UI7" i="28"/>
  <c r="UH7" i="28"/>
  <c r="UG7" i="28"/>
  <c r="UF7" i="28"/>
  <c r="UE7" i="28"/>
  <c r="UD7" i="28"/>
  <c r="UC7" i="28"/>
  <c r="UB7" i="28"/>
  <c r="UA7" i="28"/>
  <c r="TZ7" i="28"/>
  <c r="TY7" i="28"/>
  <c r="TX7" i="28"/>
  <c r="TW7" i="28"/>
  <c r="TV7" i="28"/>
  <c r="TU7" i="28"/>
  <c r="TT7" i="28"/>
  <c r="TS7" i="28"/>
  <c r="TR7" i="28"/>
  <c r="TQ7" i="28"/>
  <c r="TP7" i="28"/>
  <c r="TO7" i="28"/>
  <c r="TN7" i="28"/>
  <c r="TM7" i="28"/>
  <c r="TL7" i="28"/>
  <c r="TK7" i="28"/>
  <c r="TJ7" i="28"/>
  <c r="TI7" i="28"/>
  <c r="TH7" i="28"/>
  <c r="TG7" i="28"/>
  <c r="TF7" i="28"/>
  <c r="TE7" i="28"/>
  <c r="TD7" i="28"/>
  <c r="TC7" i="28"/>
  <c r="TB7" i="28"/>
  <c r="TA7" i="28"/>
  <c r="SZ7" i="28"/>
  <c r="SY7" i="28"/>
  <c r="SX7" i="28"/>
  <c r="SW7" i="28"/>
  <c r="SV7" i="28"/>
  <c r="SU7" i="28"/>
  <c r="ST7" i="28"/>
  <c r="SS7" i="28"/>
  <c r="SR7" i="28"/>
  <c r="SQ7" i="28"/>
  <c r="SP7" i="28"/>
  <c r="SO7" i="28"/>
  <c r="SN7" i="28"/>
  <c r="SM7" i="28"/>
  <c r="SL7" i="28"/>
  <c r="SK7" i="28"/>
  <c r="SJ7" i="28"/>
  <c r="SI7" i="28"/>
  <c r="SH7" i="28"/>
  <c r="SG7" i="28"/>
  <c r="SF7" i="28"/>
  <c r="SE7" i="28"/>
  <c r="SD7" i="28"/>
  <c r="SC7" i="28"/>
  <c r="SB7" i="28"/>
  <c r="SA7" i="28"/>
  <c r="RZ7" i="28"/>
  <c r="RY7" i="28"/>
  <c r="RX7" i="28"/>
  <c r="RW7" i="28"/>
  <c r="RV7" i="28"/>
  <c r="RU7" i="28"/>
  <c r="RT7" i="28"/>
  <c r="RS7" i="28"/>
  <c r="RR7" i="28"/>
  <c r="RQ7" i="28"/>
  <c r="RP7" i="28"/>
  <c r="RO7" i="28"/>
  <c r="RN7" i="28"/>
  <c r="RM7" i="28"/>
  <c r="RL7" i="28"/>
  <c r="RK7" i="28"/>
  <c r="RJ7" i="28"/>
  <c r="RI7" i="28"/>
  <c r="RH7" i="28"/>
  <c r="RG7" i="28"/>
  <c r="RF7" i="28"/>
  <c r="RE7" i="28"/>
  <c r="RD7" i="28"/>
  <c r="RC7" i="28"/>
  <c r="RB7" i="28"/>
  <c r="RA7" i="28"/>
  <c r="QZ7" i="28"/>
  <c r="QY7" i="28"/>
  <c r="QX7" i="28"/>
  <c r="QW7" i="28"/>
  <c r="QV7" i="28"/>
  <c r="QU7" i="28"/>
  <c r="QT7" i="28"/>
  <c r="QS7" i="28"/>
  <c r="QR7" i="28"/>
  <c r="QQ7" i="28"/>
  <c r="QP7" i="28"/>
  <c r="QO7" i="28"/>
  <c r="QN7" i="28"/>
  <c r="QM7" i="28"/>
  <c r="QL7" i="28"/>
  <c r="QK7" i="28"/>
  <c r="QJ7" i="28"/>
  <c r="GI7" i="28"/>
  <c r="GH7" i="28"/>
  <c r="GG7" i="28"/>
  <c r="GF7" i="28"/>
  <c r="GE7" i="28"/>
  <c r="GD7" i="28"/>
  <c r="GC7" i="28"/>
  <c r="GB7" i="28"/>
  <c r="GA7" i="28"/>
  <c r="FZ7" i="28"/>
  <c r="FY7" i="28"/>
  <c r="FX7" i="28"/>
  <c r="FW7" i="28"/>
  <c r="FU7" i="28"/>
  <c r="FT7" i="28"/>
  <c r="FS7" i="28"/>
  <c r="FR7" i="28"/>
  <c r="FQ7" i="28"/>
  <c r="FP7" i="28"/>
  <c r="FO7" i="28"/>
  <c r="FM7" i="28"/>
  <c r="FL7" i="28"/>
  <c r="FK7" i="28"/>
  <c r="FJ7" i="28"/>
  <c r="FI7" i="28"/>
  <c r="FH7" i="28"/>
  <c r="FG7" i="28"/>
  <c r="FE7" i="28"/>
  <c r="FD7" i="28"/>
  <c r="FC7" i="28"/>
  <c r="FB7" i="28"/>
  <c r="FA7" i="28"/>
  <c r="EZ7" i="28"/>
  <c r="EY7" i="28"/>
  <c r="EW7" i="28"/>
  <c r="EV7" i="28"/>
  <c r="ET7" i="28"/>
  <c r="ES7" i="28"/>
  <c r="ER7" i="28"/>
  <c r="EQ7" i="28"/>
  <c r="EO7" i="28"/>
  <c r="EN7" i="28"/>
  <c r="EM7" i="28"/>
  <c r="EL7" i="28"/>
  <c r="EK7" i="28"/>
  <c r="EJ7" i="28"/>
  <c r="EI7" i="28"/>
  <c r="EG7" i="28"/>
  <c r="EF7" i="28"/>
  <c r="EE7" i="28"/>
  <c r="ED7" i="28"/>
  <c r="EC7" i="28"/>
  <c r="EB7" i="28"/>
  <c r="EA7" i="28"/>
  <c r="DY7" i="28"/>
  <c r="DX7" i="28"/>
  <c r="DW7" i="28"/>
  <c r="DV7" i="28"/>
  <c r="DU7" i="28"/>
  <c r="DT7" i="28"/>
  <c r="DS7" i="28"/>
  <c r="DQ7" i="28"/>
  <c r="DP7" i="28"/>
  <c r="DO7" i="28"/>
  <c r="DN7" i="28"/>
  <c r="DM7" i="28"/>
  <c r="DL7" i="28"/>
  <c r="DK7" i="28"/>
  <c r="DI7" i="28"/>
  <c r="DH7" i="28"/>
  <c r="DG7" i="28"/>
  <c r="DF7" i="28"/>
  <c r="DE7" i="28"/>
  <c r="DD7" i="28"/>
  <c r="DC7" i="28"/>
  <c r="DA7" i="28"/>
  <c r="CZ7" i="28"/>
  <c r="CY7" i="28"/>
  <c r="CX7" i="28"/>
  <c r="CW7" i="28"/>
  <c r="CV7" i="28"/>
  <c r="CU7" i="28"/>
  <c r="CS7" i="28"/>
  <c r="CR7" i="28"/>
  <c r="CQ7" i="28"/>
  <c r="CP7" i="28"/>
  <c r="CO7" i="28"/>
  <c r="CN7" i="28"/>
  <c r="CM7" i="28"/>
  <c r="CK7" i="28"/>
  <c r="CJ7" i="28"/>
  <c r="CI7" i="28"/>
  <c r="CH7" i="28"/>
  <c r="CG7" i="28"/>
  <c r="CF7" i="28"/>
  <c r="CE7" i="28"/>
  <c r="CC7" i="28"/>
  <c r="CB7" i="28"/>
  <c r="CA7" i="28"/>
  <c r="BZ7" i="28"/>
  <c r="BY7" i="28"/>
  <c r="BX7" i="28"/>
  <c r="BW7" i="28"/>
  <c r="BU7" i="28"/>
  <c r="BT7" i="28"/>
  <c r="BS7" i="28"/>
  <c r="BR7" i="28"/>
  <c r="BQ7" i="28"/>
  <c r="BP7" i="28"/>
  <c r="BO7" i="28"/>
  <c r="BM7" i="28"/>
  <c r="BL7" i="28"/>
  <c r="BK7" i="28"/>
  <c r="BJ7" i="28"/>
  <c r="BI7" i="28"/>
  <c r="BH7" i="28"/>
  <c r="BG7" i="28"/>
  <c r="BE7" i="28"/>
  <c r="BD7" i="28"/>
  <c r="BC7" i="28"/>
  <c r="BB7" i="28"/>
  <c r="BA7" i="28"/>
  <c r="AZ7" i="28"/>
  <c r="AY7" i="28"/>
  <c r="AW7" i="28"/>
  <c r="AV7" i="28"/>
  <c r="AU7" i="28"/>
  <c r="AT7" i="28"/>
  <c r="AS7" i="28"/>
  <c r="AR7" i="28"/>
  <c r="AQ7" i="28"/>
  <c r="AO7" i="28"/>
  <c r="AN7" i="28"/>
  <c r="AM7" i="28"/>
  <c r="AL7" i="28"/>
  <c r="AK7" i="28"/>
  <c r="AJ7" i="28"/>
  <c r="AI7" i="28"/>
  <c r="AH7" i="28"/>
  <c r="AG7" i="28"/>
  <c r="AF7" i="28"/>
  <c r="AE7" i="28"/>
  <c r="AD7" i="28"/>
  <c r="AC7" i="28"/>
  <c r="AB7" i="28"/>
  <c r="AA7" i="28"/>
  <c r="Z7" i="28"/>
  <c r="Y7" i="28"/>
  <c r="X7" i="28"/>
  <c r="W7" i="28"/>
  <c r="V7" i="28"/>
  <c r="U7" i="28"/>
  <c r="T7" i="28"/>
  <c r="S7" i="28"/>
  <c r="R7" i="28"/>
  <c r="Q7" i="28"/>
  <c r="P7" i="28"/>
  <c r="O7" i="28"/>
  <c r="N7" i="28"/>
  <c r="M7" i="28"/>
  <c r="L7" i="28"/>
  <c r="K7" i="28"/>
  <c r="J7" i="28"/>
  <c r="I7" i="28"/>
  <c r="H7" i="28"/>
  <c r="G7" i="28"/>
  <c r="F7" i="28"/>
  <c r="E7" i="28"/>
  <c r="D7" i="28"/>
  <c r="B7" i="28"/>
  <c r="AA44" i="23"/>
  <c r="AD44" i="23" s="1"/>
  <c r="AA45" i="23"/>
  <c r="AD45" i="23" s="1"/>
  <c r="AA46" i="23"/>
  <c r="AD46" i="23" s="1"/>
  <c r="AA47" i="23"/>
  <c r="AA48" i="23"/>
  <c r="AD48" i="23" s="1"/>
  <c r="AA49" i="23"/>
  <c r="AD49" i="23" s="1"/>
  <c r="AA50" i="23"/>
  <c r="AA51" i="23"/>
  <c r="AD51" i="23" s="1"/>
  <c r="AA52" i="23"/>
  <c r="AD52" i="23" s="1"/>
  <c r="AA89" i="23"/>
  <c r="AD89" i="23" s="1"/>
  <c r="AA88" i="23"/>
  <c r="AD88" i="23" s="1"/>
  <c r="AA78" i="23"/>
  <c r="AD78" i="23" s="1"/>
  <c r="AA72" i="23"/>
  <c r="AD72" i="23" s="1"/>
  <c r="AA71" i="23"/>
  <c r="AD71" i="23" s="1"/>
  <c r="AD50" i="23"/>
  <c r="AA84" i="26"/>
  <c r="AD84" i="26" s="1"/>
  <c r="AA71" i="26"/>
  <c r="AD71" i="26" s="1"/>
  <c r="AA45" i="26"/>
  <c r="AD45" i="26" s="1"/>
  <c r="AA46" i="26"/>
  <c r="AD46" i="26" s="1"/>
  <c r="AA47" i="26"/>
  <c r="AD47" i="26" s="1"/>
  <c r="AA48" i="26"/>
  <c r="AD48" i="26" s="1"/>
  <c r="AA49" i="26"/>
  <c r="AA50" i="26"/>
  <c r="AD50" i="26" s="1"/>
  <c r="AA51" i="26"/>
  <c r="AA52" i="26"/>
  <c r="AD52" i="26" s="1"/>
  <c r="AA53" i="26"/>
  <c r="AD53" i="26" s="1"/>
  <c r="AA54" i="26"/>
  <c r="AD54" i="26" s="1"/>
  <c r="AA55" i="26"/>
  <c r="AD55" i="26" s="1"/>
  <c r="AA56" i="26"/>
  <c r="AD56" i="26" s="1"/>
  <c r="AA57" i="26"/>
  <c r="AD57" i="26" s="1"/>
  <c r="AA58" i="26"/>
  <c r="AD58" i="26" s="1"/>
  <c r="AA44" i="26"/>
  <c r="AD44" i="26" s="1"/>
  <c r="AA85" i="26"/>
  <c r="AD85" i="26" s="1"/>
  <c r="AA72" i="26"/>
  <c r="AD72" i="26" s="1"/>
  <c r="AA70" i="26"/>
  <c r="AD70" i="26" s="1"/>
  <c r="AD51" i="26"/>
  <c r="AD49" i="26"/>
  <c r="AA27" i="7"/>
  <c r="AD27" i="7" s="1"/>
  <c r="AA26" i="7"/>
  <c r="AD26" i="7" s="1"/>
  <c r="Y281" i="27"/>
  <c r="Y280" i="27"/>
  <c r="Y279" i="27"/>
  <c r="Y278" i="27"/>
  <c r="Y277" i="27"/>
  <c r="Y276" i="27"/>
  <c r="Y275" i="27"/>
  <c r="Y274" i="27"/>
  <c r="Y273" i="27"/>
  <c r="Y272" i="27"/>
  <c r="Y271" i="27"/>
  <c r="Y270" i="27"/>
  <c r="Y269" i="27"/>
  <c r="Y268" i="27"/>
  <c r="Y267" i="27"/>
  <c r="Y266" i="27"/>
  <c r="Y265" i="27"/>
  <c r="Y264" i="27"/>
  <c r="Y263" i="27"/>
  <c r="Y262" i="27"/>
  <c r="Y261" i="27"/>
  <c r="Y260" i="27"/>
  <c r="Y259" i="27"/>
  <c r="Y258" i="27"/>
  <c r="Y257" i="27"/>
  <c r="Y256" i="27"/>
  <c r="Y255" i="27"/>
  <c r="Y254" i="27"/>
  <c r="Y253" i="27"/>
  <c r="Y252" i="27"/>
  <c r="Y251" i="27"/>
  <c r="Y250" i="27"/>
  <c r="Y249" i="27"/>
  <c r="Y248" i="27"/>
  <c r="Y247" i="27"/>
  <c r="Y246" i="27"/>
  <c r="Y245" i="27"/>
  <c r="Y244" i="27"/>
  <c r="Y243" i="27"/>
  <c r="Y242" i="27"/>
  <c r="Y241" i="27"/>
  <c r="Y240" i="27"/>
  <c r="Y239" i="27"/>
  <c r="Y238" i="27"/>
  <c r="Y237" i="27"/>
  <c r="Y236" i="27"/>
  <c r="Y235" i="27"/>
  <c r="Y234" i="27"/>
  <c r="Y233" i="27"/>
  <c r="Y232" i="27"/>
  <c r="Y231" i="27"/>
  <c r="Y230" i="27"/>
  <c r="Y229" i="27"/>
  <c r="Y228" i="27"/>
  <c r="Y227" i="27"/>
  <c r="Y226" i="27"/>
  <c r="Y225" i="27"/>
  <c r="Y224" i="27"/>
  <c r="Y223" i="27"/>
  <c r="Y222" i="27"/>
  <c r="Y221" i="27"/>
  <c r="Y220" i="27"/>
  <c r="Y219" i="27"/>
  <c r="Y218" i="27"/>
  <c r="Y217" i="27"/>
  <c r="Y216" i="27"/>
  <c r="Y215" i="27"/>
  <c r="Y214" i="27"/>
  <c r="Y213" i="27"/>
  <c r="Y212" i="27"/>
  <c r="Y211" i="27"/>
  <c r="Y210" i="27"/>
  <c r="Y209" i="27"/>
  <c r="Y208" i="27"/>
  <c r="Y207" i="27"/>
  <c r="Y206" i="27"/>
  <c r="Y205" i="27"/>
  <c r="Y204" i="27"/>
  <c r="Y203" i="27"/>
  <c r="Y202" i="27"/>
  <c r="Y201" i="27"/>
  <c r="Y200" i="27"/>
  <c r="Y199" i="27"/>
  <c r="Y198" i="27"/>
  <c r="Y197" i="27"/>
  <c r="Y196" i="27"/>
  <c r="Y195" i="27"/>
  <c r="Y194" i="27"/>
  <c r="Y193" i="27"/>
  <c r="Y192" i="27"/>
  <c r="Y191" i="27"/>
  <c r="Y190" i="27"/>
  <c r="Y189" i="27"/>
  <c r="Y188" i="27"/>
  <c r="Y187" i="27"/>
  <c r="Y186" i="27"/>
  <c r="Y185" i="27"/>
  <c r="Y184" i="27"/>
  <c r="Y183" i="27"/>
  <c r="Y182" i="27"/>
  <c r="Y181" i="27"/>
  <c r="Y180" i="27"/>
  <c r="Y179" i="27"/>
  <c r="Y178" i="27"/>
  <c r="Y177" i="27"/>
  <c r="Y176" i="27"/>
  <c r="Y175" i="27"/>
  <c r="Y174" i="27"/>
  <c r="Y173" i="27"/>
  <c r="Y172" i="27"/>
  <c r="Y171" i="27"/>
  <c r="Y170" i="27"/>
  <c r="Y169" i="27"/>
  <c r="Y168" i="27"/>
  <c r="Y167" i="27"/>
  <c r="Y166" i="27"/>
  <c r="Y165" i="27"/>
  <c r="Y164" i="27"/>
  <c r="Y163" i="27"/>
  <c r="Y162" i="27"/>
  <c r="Y161" i="27"/>
  <c r="Y160" i="27"/>
  <c r="Y159" i="27"/>
  <c r="Y158" i="27"/>
  <c r="Y157" i="27"/>
  <c r="Y156" i="27"/>
  <c r="Y155" i="27"/>
  <c r="Y154" i="27"/>
  <c r="Y153" i="27"/>
  <c r="Y152" i="27"/>
  <c r="Y151" i="27"/>
  <c r="Y150" i="27"/>
  <c r="Y149" i="27"/>
  <c r="Y148" i="27"/>
  <c r="Y147" i="27"/>
  <c r="Y146" i="27"/>
  <c r="Y145" i="27"/>
  <c r="Y144" i="27"/>
  <c r="Y143" i="27"/>
  <c r="Y142" i="27"/>
  <c r="Y141" i="27"/>
  <c r="Y140" i="27"/>
  <c r="Y139" i="27"/>
  <c r="Y138" i="27"/>
  <c r="Y137" i="27"/>
  <c r="Y136" i="27"/>
  <c r="Y135" i="27"/>
  <c r="Y134" i="27"/>
  <c r="Y133" i="27"/>
  <c r="Y132" i="27"/>
  <c r="Y131" i="27"/>
  <c r="Y130" i="27"/>
  <c r="Y129" i="27"/>
  <c r="Y128" i="27"/>
  <c r="Y127" i="27"/>
  <c r="Y126" i="27"/>
  <c r="Y125" i="27"/>
  <c r="Y124" i="27"/>
  <c r="Y123" i="27"/>
  <c r="Y122" i="27"/>
  <c r="Y121" i="27"/>
  <c r="Y120" i="27"/>
  <c r="Y119" i="27"/>
  <c r="Y118" i="27"/>
  <c r="Y117" i="27"/>
  <c r="Y116" i="27"/>
  <c r="Y115" i="27"/>
  <c r="Y114" i="27"/>
  <c r="Y113" i="27"/>
  <c r="Y112" i="27"/>
  <c r="Y111" i="27"/>
  <c r="Y110" i="27"/>
  <c r="Y109" i="27"/>
  <c r="Y108" i="27"/>
  <c r="Y107" i="27"/>
  <c r="Y106" i="27"/>
  <c r="Y105" i="27"/>
  <c r="Y104" i="27"/>
  <c r="Y103" i="27"/>
  <c r="Y102" i="27"/>
  <c r="Y101" i="27"/>
  <c r="Y100" i="27"/>
  <c r="Y99" i="27"/>
  <c r="Y98" i="27"/>
  <c r="Y97" i="27"/>
  <c r="Y96" i="27"/>
  <c r="Y95" i="27"/>
  <c r="Y94" i="27"/>
  <c r="Y93" i="27"/>
  <c r="Y92" i="27"/>
  <c r="Y91" i="27"/>
  <c r="Y90" i="27"/>
  <c r="Y89" i="27"/>
  <c r="Y88" i="27"/>
  <c r="Y87" i="27"/>
  <c r="Y86" i="27"/>
  <c r="Y85" i="27"/>
  <c r="Y84" i="27"/>
  <c r="Y83" i="27"/>
  <c r="Y82" i="27"/>
  <c r="Y81" i="27"/>
  <c r="Y80" i="27"/>
  <c r="Y79" i="27"/>
  <c r="Y78" i="27"/>
  <c r="Y77" i="27"/>
  <c r="Y76" i="27"/>
  <c r="Y75" i="27"/>
  <c r="Y74" i="27"/>
  <c r="Y73" i="27"/>
  <c r="Y72" i="27"/>
  <c r="Y71" i="27"/>
  <c r="Y70" i="27"/>
  <c r="Y69" i="27"/>
  <c r="Y68" i="27"/>
  <c r="Y67" i="27"/>
  <c r="Y66" i="27"/>
  <c r="Y65" i="27"/>
  <c r="Y64" i="27"/>
  <c r="Y63" i="27"/>
  <c r="Y62" i="27"/>
  <c r="Y61" i="27"/>
  <c r="Y60" i="27"/>
  <c r="Y59" i="27"/>
  <c r="Y58" i="27"/>
  <c r="Y57" i="27"/>
  <c r="Y56" i="27"/>
  <c r="Y55" i="27"/>
  <c r="Y54" i="27"/>
  <c r="Y53" i="27"/>
  <c r="Y52" i="27"/>
  <c r="Y51" i="27"/>
  <c r="Y50" i="27"/>
  <c r="Y49" i="27"/>
  <c r="Y48" i="27"/>
  <c r="Y47" i="27"/>
  <c r="Y46" i="27"/>
  <c r="Y45" i="27"/>
  <c r="Y44" i="27"/>
  <c r="Y43" i="27"/>
  <c r="Y42" i="27"/>
  <c r="Y41" i="27"/>
  <c r="Y40" i="27"/>
  <c r="Y39" i="27"/>
  <c r="Y38" i="27"/>
  <c r="Y37" i="27"/>
  <c r="Y36" i="27"/>
  <c r="Y35" i="27"/>
  <c r="Y34" i="27"/>
  <c r="Y33" i="27"/>
  <c r="Y32" i="27"/>
  <c r="Y31" i="27"/>
  <c r="Y30" i="27"/>
  <c r="Y29" i="27"/>
  <c r="Y28" i="27"/>
  <c r="Y27" i="27"/>
  <c r="Y26" i="27"/>
  <c r="Y25" i="27"/>
  <c r="Y24" i="27"/>
  <c r="Y23" i="27"/>
  <c r="Y22" i="27"/>
  <c r="Y21" i="27"/>
  <c r="Y20" i="27"/>
  <c r="Y19" i="27"/>
  <c r="Y18" i="27"/>
  <c r="Y17" i="27"/>
  <c r="Y16" i="27"/>
  <c r="Y15" i="27"/>
  <c r="Y14" i="27"/>
  <c r="Y13" i="27"/>
  <c r="Y12" i="27"/>
  <c r="Y11" i="27"/>
  <c r="Y10" i="27"/>
  <c r="Y9" i="27"/>
  <c r="Y8" i="27"/>
  <c r="Y7" i="27"/>
  <c r="Y6" i="27"/>
  <c r="Y5" i="27"/>
  <c r="Y4" i="27"/>
  <c r="Y3" i="27"/>
  <c r="Y2" i="27"/>
  <c r="AS1" i="23" l="1"/>
  <c r="AT5" i="23" s="1"/>
  <c r="AV1" i="23"/>
  <c r="AD47" i="23"/>
  <c r="AB44" i="23"/>
  <c r="AB45" i="23"/>
  <c r="AB46" i="23"/>
  <c r="AB47" i="23"/>
  <c r="AB48" i="23"/>
  <c r="AB49" i="23"/>
  <c r="AB50" i="23"/>
  <c r="AB51" i="23"/>
  <c r="AB52" i="23"/>
  <c r="AB71" i="23"/>
  <c r="AB72" i="23"/>
  <c r="AB78" i="23"/>
  <c r="AB88" i="23"/>
  <c r="AB89" i="23"/>
  <c r="AC44" i="23"/>
  <c r="AC45" i="23"/>
  <c r="AC46" i="23"/>
  <c r="AC47" i="23"/>
  <c r="AC48" i="23"/>
  <c r="AC49" i="23"/>
  <c r="AC50" i="23"/>
  <c r="AC51" i="23"/>
  <c r="AC52" i="23"/>
  <c r="AC71" i="23"/>
  <c r="AC72" i="23"/>
  <c r="AC78" i="23"/>
  <c r="AC88" i="23"/>
  <c r="AC89" i="23"/>
  <c r="AS1" i="26"/>
  <c r="AV1" i="26"/>
  <c r="AB44" i="26"/>
  <c r="AB45" i="26"/>
  <c r="AB46" i="26"/>
  <c r="AB47" i="26"/>
  <c r="AB48" i="26"/>
  <c r="AB49" i="26"/>
  <c r="AB50" i="26"/>
  <c r="AB51" i="26"/>
  <c r="AB52" i="26"/>
  <c r="AB53" i="26"/>
  <c r="AB54" i="26"/>
  <c r="AB55" i="26"/>
  <c r="AB56" i="26"/>
  <c r="AB57" i="26"/>
  <c r="AB58" i="26"/>
  <c r="AB70" i="26"/>
  <c r="AB71" i="26"/>
  <c r="AB72" i="26"/>
  <c r="AB84" i="26"/>
  <c r="AB85" i="26"/>
  <c r="AC44" i="26"/>
  <c r="AC45" i="26"/>
  <c r="AC46" i="26"/>
  <c r="AC47" i="26"/>
  <c r="AC48" i="26"/>
  <c r="AC49" i="26"/>
  <c r="AC50" i="26"/>
  <c r="AC51" i="26"/>
  <c r="AC52" i="26"/>
  <c r="AC53" i="26"/>
  <c r="AC54" i="26"/>
  <c r="AC55" i="26"/>
  <c r="AC56" i="26"/>
  <c r="AC57" i="26"/>
  <c r="AC58" i="26"/>
  <c r="AC70" i="26"/>
  <c r="AC71" i="26"/>
  <c r="AC72" i="26"/>
  <c r="AC84" i="26"/>
  <c r="AC85" i="26"/>
  <c r="AB26" i="7"/>
  <c r="AB27" i="7"/>
  <c r="AC26" i="7"/>
  <c r="AC27" i="7"/>
  <c r="AS5" i="23" l="1"/>
  <c r="AS10" i="23"/>
  <c r="AS4" i="23"/>
  <c r="AS9" i="23"/>
  <c r="AT9" i="23"/>
  <c r="AT7" i="23"/>
  <c r="AS11" i="23"/>
  <c r="AT12" i="23"/>
  <c r="AS12" i="23"/>
  <c r="AT4" i="23"/>
  <c r="AT13" i="23"/>
  <c r="AS8" i="23"/>
  <c r="AS13" i="23"/>
  <c r="AS6" i="23"/>
  <c r="AT6" i="23"/>
  <c r="AT11" i="23"/>
  <c r="AS7" i="23"/>
  <c r="AT10" i="23"/>
  <c r="AT8" i="23"/>
  <c r="AV5" i="23"/>
  <c r="AW7" i="23"/>
  <c r="AW11" i="23"/>
  <c r="AW8" i="23"/>
  <c r="AW12" i="23"/>
  <c r="AW5" i="23"/>
  <c r="AW9" i="23"/>
  <c r="AW13" i="23"/>
  <c r="AW6" i="23"/>
  <c r="AW10" i="23"/>
  <c r="AW4" i="23"/>
  <c r="AW7" i="26"/>
  <c r="AW11" i="26"/>
  <c r="AW15" i="26"/>
  <c r="AW19" i="26"/>
  <c r="AW8" i="26"/>
  <c r="AW12" i="26"/>
  <c r="AW16" i="26"/>
  <c r="AW4" i="26"/>
  <c r="AW5" i="26"/>
  <c r="AW9" i="26"/>
  <c r="AW13" i="26"/>
  <c r="AW17" i="26"/>
  <c r="AW6" i="26"/>
  <c r="AW10" i="26"/>
  <c r="AW14" i="26"/>
  <c r="AW18" i="26"/>
  <c r="AT7" i="26"/>
  <c r="AT11" i="26"/>
  <c r="AT15" i="26"/>
  <c r="AT19" i="26"/>
  <c r="AT8" i="26"/>
  <c r="AT12" i="26"/>
  <c r="AT16" i="26"/>
  <c r="AT4" i="26"/>
  <c r="AT5" i="26"/>
  <c r="AT9" i="26"/>
  <c r="AT13" i="26"/>
  <c r="AT17" i="26"/>
  <c r="AT6" i="26"/>
  <c r="AT10" i="26"/>
  <c r="AT14" i="26"/>
  <c r="AT18" i="26"/>
  <c r="AV4" i="23"/>
  <c r="AV7" i="23"/>
  <c r="AV12" i="23"/>
  <c r="AV11" i="23"/>
  <c r="AV9" i="23"/>
  <c r="AV6" i="23"/>
  <c r="AV13" i="23"/>
  <c r="AV10" i="23"/>
  <c r="AV8" i="23"/>
  <c r="AS6" i="26" l="1"/>
  <c r="AS10" i="26"/>
  <c r="AS14" i="26"/>
  <c r="AS18" i="26"/>
  <c r="AS7" i="26"/>
  <c r="AS11" i="26"/>
  <c r="AS15" i="26"/>
  <c r="AS19" i="26"/>
  <c r="AS8" i="26"/>
  <c r="AS12" i="26"/>
  <c r="AS16" i="26"/>
  <c r="AS4" i="26"/>
  <c r="AS5" i="26"/>
  <c r="AS9" i="26"/>
  <c r="AS13" i="26"/>
  <c r="AS17" i="26"/>
  <c r="AV6" i="26"/>
  <c r="AV10" i="26"/>
  <c r="AV14" i="26"/>
  <c r="AV18" i="26"/>
  <c r="AV7" i="26"/>
  <c r="AV11" i="26"/>
  <c r="AV15" i="26"/>
  <c r="AV19" i="26"/>
  <c r="AV8" i="26"/>
  <c r="AV12" i="26"/>
  <c r="AV16" i="26"/>
  <c r="AV4" i="26"/>
  <c r="AV5" i="26"/>
  <c r="AV9" i="26"/>
  <c r="AV13" i="26"/>
  <c r="AV17" i="26"/>
  <c r="I17" i="23" l="1"/>
  <c r="I16" i="23"/>
  <c r="I15" i="23"/>
  <c r="I17" i="26"/>
  <c r="I16" i="26"/>
  <c r="I15" i="26"/>
  <c r="H24" i="36" l="1"/>
  <c r="F24" i="36"/>
  <c r="VM7" i="28" s="1"/>
  <c r="E24" i="36"/>
  <c r="VL7" i="28" s="1"/>
  <c r="H23" i="36"/>
  <c r="F23" i="36"/>
  <c r="VJ7" i="28" s="1"/>
  <c r="E23" i="36"/>
  <c r="VI7" i="28" s="1"/>
  <c r="E20" i="36"/>
  <c r="P10" i="36" s="1"/>
  <c r="G19" i="36"/>
  <c r="E19" i="36"/>
  <c r="E18" i="36"/>
  <c r="E17" i="36"/>
  <c r="E16" i="36"/>
  <c r="J15" i="36"/>
  <c r="B19" i="13"/>
  <c r="I20" i="26"/>
  <c r="I19" i="26"/>
  <c r="I18" i="26"/>
  <c r="B20" i="13" l="1"/>
  <c r="J20" i="26"/>
  <c r="J19" i="26"/>
  <c r="J18" i="26"/>
  <c r="F71" i="26"/>
  <c r="F73" i="26"/>
  <c r="E82" i="26"/>
  <c r="S44" i="23" l="1"/>
  <c r="U44" i="23" s="1"/>
  <c r="W44" i="23"/>
  <c r="Y44" i="23" s="1"/>
  <c r="S45" i="23"/>
  <c r="U45" i="23" s="1"/>
  <c r="W45" i="23"/>
  <c r="Y45" i="23" s="1"/>
  <c r="S46" i="23"/>
  <c r="U46" i="23" s="1"/>
  <c r="W46" i="23"/>
  <c r="Y46" i="23" s="1"/>
  <c r="S47" i="23"/>
  <c r="U47" i="23" s="1"/>
  <c r="W47" i="23"/>
  <c r="Y47" i="23" s="1"/>
  <c r="S48" i="23"/>
  <c r="U48" i="23" s="1"/>
  <c r="W48" i="23"/>
  <c r="Y48" i="23" s="1"/>
  <c r="S49" i="23"/>
  <c r="U49" i="23" s="1"/>
  <c r="W49" i="23"/>
  <c r="Y49" i="23" s="1"/>
  <c r="S50" i="23"/>
  <c r="U50" i="23" s="1"/>
  <c r="W50" i="23"/>
  <c r="Y50" i="23" s="1"/>
  <c r="S51" i="23"/>
  <c r="U51" i="23" s="1"/>
  <c r="W51" i="23"/>
  <c r="Y51" i="23" s="1"/>
  <c r="S52" i="23"/>
  <c r="U52" i="23" s="1"/>
  <c r="W52" i="23"/>
  <c r="Y52" i="23" s="1"/>
  <c r="X50" i="23" l="1"/>
  <c r="X46" i="23"/>
  <c r="X52" i="23"/>
  <c r="X51" i="23"/>
  <c r="X47" i="23"/>
  <c r="X48" i="23"/>
  <c r="X44" i="23"/>
  <c r="X49" i="23"/>
  <c r="X45" i="23"/>
  <c r="T52" i="23"/>
  <c r="T51" i="23"/>
  <c r="T50" i="23"/>
  <c r="T49" i="23"/>
  <c r="T48" i="23"/>
  <c r="T47" i="23"/>
  <c r="T46" i="23"/>
  <c r="T45" i="23"/>
  <c r="T44" i="23"/>
  <c r="Z52" i="23"/>
  <c r="V52" i="23"/>
  <c r="Z51" i="23"/>
  <c r="V51" i="23"/>
  <c r="Z50" i="23"/>
  <c r="V50" i="23"/>
  <c r="Z49" i="23"/>
  <c r="V49" i="23"/>
  <c r="Z48" i="23"/>
  <c r="V48" i="23"/>
  <c r="Z47" i="23"/>
  <c r="V47" i="23"/>
  <c r="Z46" i="23"/>
  <c r="V46" i="23"/>
  <c r="Z45" i="23"/>
  <c r="V45" i="23"/>
  <c r="Z44" i="23"/>
  <c r="V44" i="23"/>
  <c r="F54" i="7"/>
  <c r="EX7" i="28" s="1"/>
  <c r="F56" i="7"/>
  <c r="F58" i="7"/>
  <c r="FV7" i="28" s="1"/>
  <c r="FN7" i="28" l="1"/>
  <c r="FF7" i="28"/>
  <c r="E44" i="26"/>
  <c r="Q73" i="26" l="1"/>
  <c r="M21" i="14" l="1"/>
  <c r="K21" i="14"/>
  <c r="L21" i="14"/>
  <c r="Q56" i="7"/>
  <c r="H57" i="7"/>
  <c r="AA57" i="7" s="1"/>
  <c r="H56" i="7"/>
  <c r="AA56" i="7" s="1"/>
  <c r="W56" i="7" l="1"/>
  <c r="Z56" i="7" s="1"/>
  <c r="S57" i="7"/>
  <c r="T57" i="7" s="1"/>
  <c r="S56" i="7"/>
  <c r="W57" i="7"/>
  <c r="B23" i="23"/>
  <c r="B23" i="26"/>
  <c r="U57" i="7" l="1"/>
  <c r="Y56" i="7"/>
  <c r="V57" i="7"/>
  <c r="X56" i="7"/>
  <c r="AD57" i="7"/>
  <c r="AC57" i="7"/>
  <c r="AB57" i="7"/>
  <c r="AD56" i="7"/>
  <c r="AC56" i="7"/>
  <c r="AB56" i="7"/>
  <c r="U56" i="7"/>
  <c r="V56" i="7"/>
  <c r="X57" i="7"/>
  <c r="Y57" i="7"/>
  <c r="Z57" i="7"/>
  <c r="E43" i="23" l="1"/>
  <c r="F32" i="36" l="1"/>
  <c r="G32" i="36" l="1"/>
  <c r="C32" i="36" l="1"/>
  <c r="D32" i="36"/>
  <c r="E32" i="36"/>
  <c r="E20" i="33"/>
  <c r="P10" i="33" s="1"/>
  <c r="E20" i="29"/>
  <c r="H24" i="33"/>
  <c r="F24" i="33"/>
  <c r="E24" i="33"/>
  <c r="H23" i="33"/>
  <c r="F23" i="33"/>
  <c r="E23" i="33"/>
  <c r="G19" i="33"/>
  <c r="E19" i="33"/>
  <c r="E18" i="33"/>
  <c r="E17" i="33"/>
  <c r="E16" i="33"/>
  <c r="J15" i="33"/>
  <c r="E65" i="23"/>
  <c r="F55" i="23"/>
  <c r="F56" i="23"/>
  <c r="F51" i="23"/>
  <c r="F47" i="23"/>
  <c r="F49" i="23"/>
  <c r="F45" i="23"/>
  <c r="F54" i="26"/>
  <c r="F56" i="26"/>
  <c r="F52" i="26"/>
  <c r="F50" i="26"/>
  <c r="F48" i="26"/>
  <c r="F43" i="23"/>
  <c r="H55" i="7"/>
  <c r="AA55" i="7" s="1"/>
  <c r="H54" i="7"/>
  <c r="AA54" i="7" s="1"/>
  <c r="H53" i="7"/>
  <c r="AA53" i="7" s="1"/>
  <c r="H52" i="7"/>
  <c r="AA52" i="7" s="1"/>
  <c r="F52" i="7"/>
  <c r="EP7" i="28" s="1"/>
  <c r="S54" i="7" l="1"/>
  <c r="V54" i="7" s="1"/>
  <c r="S55" i="7"/>
  <c r="V55" i="7" s="1"/>
  <c r="W52" i="7"/>
  <c r="Y52" i="7" s="1"/>
  <c r="S53" i="7"/>
  <c r="U53" i="7" s="1"/>
  <c r="Q45" i="23"/>
  <c r="S52" i="7"/>
  <c r="U52" i="7" s="1"/>
  <c r="W55" i="7"/>
  <c r="Z55" i="7" s="1"/>
  <c r="W54" i="7"/>
  <c r="X54" i="7" s="1"/>
  <c r="W53" i="7"/>
  <c r="Y53" i="7" s="1"/>
  <c r="Q54" i="7"/>
  <c r="Q52" i="7"/>
  <c r="T53" i="7"/>
  <c r="U54" i="7"/>
  <c r="V53" i="7"/>
  <c r="U55" i="7" l="1"/>
  <c r="Z52" i="7"/>
  <c r="X52" i="7"/>
  <c r="T55" i="7"/>
  <c r="AD53" i="7"/>
  <c r="AC53" i="7"/>
  <c r="AB53" i="7"/>
  <c r="AD55" i="7"/>
  <c r="AC55" i="7"/>
  <c r="AB55" i="7"/>
  <c r="AD52" i="7"/>
  <c r="AC52" i="7"/>
  <c r="AB52" i="7"/>
  <c r="AD54" i="7"/>
  <c r="AC54" i="7"/>
  <c r="AB54" i="7"/>
  <c r="X55" i="7"/>
  <c r="Y55" i="7"/>
  <c r="Z54" i="7"/>
  <c r="Y54" i="7"/>
  <c r="Z53" i="7"/>
  <c r="X53" i="7"/>
  <c r="V52" i="7"/>
  <c r="F44" i="26"/>
  <c r="Q64" i="23" l="1"/>
  <c r="J15" i="26" l="1"/>
  <c r="I19" i="23"/>
  <c r="J19" i="23" s="1"/>
  <c r="I20" i="23"/>
  <c r="J20" i="23" s="1"/>
  <c r="I18" i="23"/>
  <c r="J18" i="23" s="1"/>
  <c r="J16" i="23"/>
  <c r="J17" i="23"/>
  <c r="J15" i="23"/>
  <c r="Q47" i="23"/>
  <c r="Q51" i="23"/>
  <c r="Q49" i="23"/>
  <c r="Q56" i="23"/>
  <c r="Q57" i="23"/>
  <c r="Q58" i="23"/>
  <c r="Q59" i="23"/>
  <c r="Q60" i="23"/>
  <c r="Q61" i="23"/>
  <c r="Q62" i="23"/>
  <c r="Q63" i="23"/>
  <c r="Q55" i="23"/>
  <c r="J16" i="26"/>
  <c r="J17" i="26"/>
  <c r="Q55" i="3"/>
  <c r="Q34" i="3"/>
  <c r="Q33" i="3"/>
  <c r="Q27" i="3"/>
  <c r="Q28" i="3"/>
  <c r="Q29" i="3"/>
  <c r="Q30" i="3"/>
  <c r="Q26" i="3"/>
  <c r="Q20" i="3"/>
  <c r="Q21" i="3"/>
  <c r="Q22" i="3"/>
  <c r="Q23" i="3"/>
  <c r="Q19" i="3"/>
  <c r="Q17" i="3"/>
  <c r="H24" i="29"/>
  <c r="H23" i="29"/>
  <c r="F24" i="29"/>
  <c r="F23" i="29"/>
  <c r="E24" i="29"/>
  <c r="E23" i="29"/>
  <c r="G19" i="29"/>
  <c r="E19" i="29"/>
  <c r="E17" i="29"/>
  <c r="E18" i="29"/>
  <c r="E16" i="29"/>
  <c r="J15" i="29"/>
  <c r="D281" i="27"/>
  <c r="D280" i="27"/>
  <c r="D279" i="27"/>
  <c r="D278" i="27"/>
  <c r="D277" i="27"/>
  <c r="D276" i="27"/>
  <c r="D275" i="27"/>
  <c r="D274" i="27"/>
  <c r="D273" i="27"/>
  <c r="D272" i="27"/>
  <c r="D271" i="27"/>
  <c r="D270" i="27"/>
  <c r="D269" i="27"/>
  <c r="D268" i="27"/>
  <c r="D267" i="27"/>
  <c r="D266" i="27"/>
  <c r="D265" i="27"/>
  <c r="D264" i="27"/>
  <c r="D263" i="27"/>
  <c r="D262" i="27"/>
  <c r="D261" i="27"/>
  <c r="D260" i="27"/>
  <c r="D259" i="27"/>
  <c r="D258" i="27"/>
  <c r="D257" i="27"/>
  <c r="D256" i="27"/>
  <c r="D255" i="27"/>
  <c r="D254" i="27"/>
  <c r="D253" i="27"/>
  <c r="D252" i="27"/>
  <c r="D251" i="27"/>
  <c r="D250" i="27"/>
  <c r="D249" i="27"/>
  <c r="D248" i="27"/>
  <c r="D247" i="27"/>
  <c r="D246" i="27"/>
  <c r="D245" i="27"/>
  <c r="D244" i="27"/>
  <c r="D243" i="27"/>
  <c r="D242" i="27"/>
  <c r="D241" i="27"/>
  <c r="D240" i="27"/>
  <c r="D239" i="27"/>
  <c r="D238" i="27"/>
  <c r="D237" i="27"/>
  <c r="D236" i="27"/>
  <c r="D235" i="27"/>
  <c r="D234" i="27"/>
  <c r="D233" i="27"/>
  <c r="D232" i="27"/>
  <c r="D231" i="27"/>
  <c r="D230" i="27"/>
  <c r="D229" i="27"/>
  <c r="D228" i="27"/>
  <c r="D227" i="27"/>
  <c r="D226" i="27"/>
  <c r="D225" i="27"/>
  <c r="D224" i="27"/>
  <c r="D223" i="27"/>
  <c r="D222" i="27"/>
  <c r="D221" i="27"/>
  <c r="D220" i="27"/>
  <c r="D219" i="27"/>
  <c r="D218" i="27"/>
  <c r="D217" i="27"/>
  <c r="D216" i="27"/>
  <c r="D215" i="27"/>
  <c r="D214" i="27"/>
  <c r="D213" i="27"/>
  <c r="D212" i="27"/>
  <c r="D211" i="27"/>
  <c r="D210" i="27"/>
  <c r="D209" i="27"/>
  <c r="D208" i="27"/>
  <c r="D207" i="27"/>
  <c r="D206" i="27"/>
  <c r="D205" i="27"/>
  <c r="D204" i="27"/>
  <c r="D203" i="27"/>
  <c r="D202" i="27"/>
  <c r="D201" i="27"/>
  <c r="D200" i="27"/>
  <c r="D199" i="27"/>
  <c r="D198" i="27"/>
  <c r="D197" i="27"/>
  <c r="D196" i="27"/>
  <c r="D195" i="27"/>
  <c r="D194" i="27"/>
  <c r="D193" i="27"/>
  <c r="D192" i="27"/>
  <c r="D191" i="27"/>
  <c r="D190" i="27"/>
  <c r="D189" i="27"/>
  <c r="D188" i="27"/>
  <c r="D187" i="27"/>
  <c r="D186" i="27"/>
  <c r="D185" i="27"/>
  <c r="D184" i="27"/>
  <c r="D183" i="27"/>
  <c r="D182" i="27"/>
  <c r="D181" i="27"/>
  <c r="D180" i="27"/>
  <c r="D179" i="27"/>
  <c r="D178" i="27"/>
  <c r="D177" i="27"/>
  <c r="D176" i="27"/>
  <c r="D175" i="27"/>
  <c r="D174" i="27"/>
  <c r="D173" i="27"/>
  <c r="D172" i="27"/>
  <c r="D171" i="27"/>
  <c r="D170" i="27"/>
  <c r="D169" i="27"/>
  <c r="D168" i="27"/>
  <c r="D167" i="27"/>
  <c r="D166" i="27"/>
  <c r="D165" i="27"/>
  <c r="D164" i="27"/>
  <c r="D163" i="27"/>
  <c r="D162" i="27"/>
  <c r="D161" i="27"/>
  <c r="D160" i="27"/>
  <c r="D159" i="27"/>
  <c r="D158" i="27"/>
  <c r="D157" i="27"/>
  <c r="D156" i="27"/>
  <c r="D155" i="27"/>
  <c r="D154" i="27"/>
  <c r="D153" i="27"/>
  <c r="D152" i="27"/>
  <c r="D151" i="27"/>
  <c r="D150" i="27"/>
  <c r="D149" i="27"/>
  <c r="D148" i="27"/>
  <c r="D147" i="27"/>
  <c r="D146" i="27"/>
  <c r="D145" i="27"/>
  <c r="D144" i="27"/>
  <c r="D143" i="27"/>
  <c r="D142" i="27"/>
  <c r="D141" i="27"/>
  <c r="D140" i="27"/>
  <c r="D139" i="27"/>
  <c r="D138" i="27"/>
  <c r="D137" i="27"/>
  <c r="D136" i="27"/>
  <c r="D135" i="27"/>
  <c r="D134" i="27"/>
  <c r="D133" i="27"/>
  <c r="D132" i="27"/>
  <c r="D131" i="27"/>
  <c r="D130" i="27"/>
  <c r="D129" i="27"/>
  <c r="D128" i="27"/>
  <c r="D127" i="27"/>
  <c r="D126" i="27"/>
  <c r="D125" i="27"/>
  <c r="D124" i="27"/>
  <c r="D123" i="27"/>
  <c r="D122" i="27"/>
  <c r="D121" i="27"/>
  <c r="D120" i="27"/>
  <c r="D119" i="27"/>
  <c r="D118" i="27"/>
  <c r="D117" i="27"/>
  <c r="D116" i="27"/>
  <c r="D115" i="27"/>
  <c r="D114" i="27"/>
  <c r="D113" i="27"/>
  <c r="D112" i="27"/>
  <c r="D111" i="27"/>
  <c r="D110" i="27"/>
  <c r="D109" i="27"/>
  <c r="D108" i="27"/>
  <c r="D107" i="27"/>
  <c r="D106" i="27"/>
  <c r="D105" i="27"/>
  <c r="D104" i="27"/>
  <c r="D103" i="27"/>
  <c r="D102" i="27"/>
  <c r="D101" i="27"/>
  <c r="D100" i="27"/>
  <c r="D99" i="27"/>
  <c r="D98" i="27"/>
  <c r="D97" i="27"/>
  <c r="D96" i="27"/>
  <c r="D95" i="27"/>
  <c r="D94" i="27"/>
  <c r="D93" i="27"/>
  <c r="D92" i="27"/>
  <c r="D91" i="27"/>
  <c r="D90" i="27"/>
  <c r="D89" i="27"/>
  <c r="D88" i="27"/>
  <c r="D87" i="27"/>
  <c r="D86" i="27"/>
  <c r="D85" i="27"/>
  <c r="D84" i="27"/>
  <c r="D83" i="27"/>
  <c r="D82" i="27"/>
  <c r="D81" i="27"/>
  <c r="D80" i="27"/>
  <c r="D79" i="27"/>
  <c r="D78" i="27"/>
  <c r="D77" i="27"/>
  <c r="D76" i="27"/>
  <c r="D75" i="27"/>
  <c r="D74" i="27"/>
  <c r="D73" i="27"/>
  <c r="D72" i="27"/>
  <c r="D71" i="27"/>
  <c r="D70" i="27"/>
  <c r="D69" i="27"/>
  <c r="D68" i="27"/>
  <c r="D67" i="27"/>
  <c r="D66" i="27"/>
  <c r="D65" i="27"/>
  <c r="D64" i="27"/>
  <c r="D63" i="27"/>
  <c r="D62" i="27"/>
  <c r="D61" i="27"/>
  <c r="D60" i="27"/>
  <c r="D59" i="27"/>
  <c r="D58" i="27"/>
  <c r="D57" i="27"/>
  <c r="D56" i="27"/>
  <c r="D55" i="27"/>
  <c r="D54" i="27"/>
  <c r="D53" i="27"/>
  <c r="D52" i="27"/>
  <c r="D51" i="27"/>
  <c r="D50" i="27"/>
  <c r="D49" i="27"/>
  <c r="D48" i="27"/>
  <c r="D47" i="27"/>
  <c r="D46" i="27"/>
  <c r="D45" i="27"/>
  <c r="D44" i="27"/>
  <c r="D43" i="27"/>
  <c r="D42" i="27"/>
  <c r="D41" i="27"/>
  <c r="D40" i="27"/>
  <c r="D39" i="27"/>
  <c r="D38" i="27"/>
  <c r="D37" i="27"/>
  <c r="D36" i="27"/>
  <c r="D35" i="27"/>
  <c r="D34" i="27"/>
  <c r="D33" i="27"/>
  <c r="D32" i="27"/>
  <c r="D31" i="27"/>
  <c r="D30" i="27"/>
  <c r="D29" i="27"/>
  <c r="D28" i="27"/>
  <c r="D27" i="27"/>
  <c r="D26" i="27"/>
  <c r="D25" i="27"/>
  <c r="D24" i="27"/>
  <c r="D23" i="27"/>
  <c r="D22" i="27"/>
  <c r="D21" i="27"/>
  <c r="D20" i="27"/>
  <c r="D19" i="27"/>
  <c r="D18" i="27"/>
  <c r="D17" i="27"/>
  <c r="D16" i="27"/>
  <c r="D15" i="27"/>
  <c r="D14" i="27"/>
  <c r="D13" i="27"/>
  <c r="D12" i="27"/>
  <c r="D11" i="27"/>
  <c r="D10" i="27"/>
  <c r="D9" i="27"/>
  <c r="D8" i="27"/>
  <c r="D7" i="27"/>
  <c r="D6" i="27"/>
  <c r="D5" i="27"/>
  <c r="D4" i="27"/>
  <c r="D3" i="27"/>
  <c r="D2" i="27"/>
  <c r="S72" i="23"/>
  <c r="W72" i="23"/>
  <c r="Y72" i="23" s="1"/>
  <c r="W71" i="23"/>
  <c r="S71" i="23"/>
  <c r="Q30" i="26"/>
  <c r="Q30" i="23"/>
  <c r="Q29" i="23"/>
  <c r="Q24" i="23"/>
  <c r="Q21" i="23"/>
  <c r="W89" i="23"/>
  <c r="X89" i="23" s="1"/>
  <c r="S89" i="23"/>
  <c r="W88" i="23"/>
  <c r="X88" i="23" s="1"/>
  <c r="S88" i="23"/>
  <c r="W78" i="23"/>
  <c r="X78" i="23" s="1"/>
  <c r="S78" i="23"/>
  <c r="Q25" i="23"/>
  <c r="Q48" i="26"/>
  <c r="Q50" i="26"/>
  <c r="Q52" i="26"/>
  <c r="Q54" i="26"/>
  <c r="Q56" i="26"/>
  <c r="Q29" i="26"/>
  <c r="Q21" i="26"/>
  <c r="Q25" i="26"/>
  <c r="Q26" i="26"/>
  <c r="Q24" i="26"/>
  <c r="S85" i="26"/>
  <c r="T85" i="26" s="1"/>
  <c r="W85" i="26"/>
  <c r="X85" i="26" s="1"/>
  <c r="W84" i="26"/>
  <c r="Y84" i="26" s="1"/>
  <c r="S84" i="26"/>
  <c r="U84" i="26" s="1"/>
  <c r="S45" i="26"/>
  <c r="T45" i="26" s="1"/>
  <c r="W45" i="26"/>
  <c r="S46" i="26"/>
  <c r="T46" i="26" s="1"/>
  <c r="W46" i="26"/>
  <c r="X46" i="26" s="1"/>
  <c r="S47" i="26"/>
  <c r="T47" i="26" s="1"/>
  <c r="W47" i="26"/>
  <c r="X47" i="26" s="1"/>
  <c r="S48" i="26"/>
  <c r="W48" i="26"/>
  <c r="X48" i="26" s="1"/>
  <c r="S49" i="26"/>
  <c r="T49" i="26" s="1"/>
  <c r="W49" i="26"/>
  <c r="X49" i="26" s="1"/>
  <c r="S50" i="26"/>
  <c r="W50" i="26"/>
  <c r="S51" i="26"/>
  <c r="W51" i="26"/>
  <c r="S52" i="26"/>
  <c r="W52" i="26"/>
  <c r="S53" i="26"/>
  <c r="W53" i="26"/>
  <c r="S54" i="26"/>
  <c r="W54" i="26"/>
  <c r="S55" i="26"/>
  <c r="W55" i="26"/>
  <c r="S56" i="26"/>
  <c r="W56" i="26"/>
  <c r="S57" i="26"/>
  <c r="W57" i="26"/>
  <c r="S58" i="26"/>
  <c r="W58" i="26"/>
  <c r="S70" i="26"/>
  <c r="W70" i="26"/>
  <c r="S71" i="26"/>
  <c r="V71" i="26" s="1"/>
  <c r="W71" i="26"/>
  <c r="Z71" i="26" s="1"/>
  <c r="S72" i="26"/>
  <c r="W72" i="26"/>
  <c r="Z72" i="26" s="1"/>
  <c r="W44" i="26"/>
  <c r="Z44" i="26" s="1"/>
  <c r="S44" i="26"/>
  <c r="V44" i="26" s="1"/>
  <c r="W27" i="7"/>
  <c r="Y27" i="7" s="1"/>
  <c r="S27" i="7"/>
  <c r="T27" i="7" s="1"/>
  <c r="W26" i="7"/>
  <c r="X26" i="7" s="1"/>
  <c r="S26" i="7"/>
  <c r="V26" i="7" s="1"/>
  <c r="X45" i="26" l="1"/>
  <c r="T72" i="23"/>
  <c r="U72" i="23"/>
  <c r="V71" i="23"/>
  <c r="U71" i="23"/>
  <c r="Z71" i="23"/>
  <c r="Y71" i="23"/>
  <c r="M20" i="14"/>
  <c r="T48" i="26"/>
  <c r="X72" i="23"/>
  <c r="Z47" i="26"/>
  <c r="V27" i="7"/>
  <c r="Z46" i="26"/>
  <c r="Z45" i="26"/>
  <c r="E13" i="3"/>
  <c r="AJ1" i="23"/>
  <c r="AK11" i="23" s="1"/>
  <c r="V84" i="26"/>
  <c r="Z84" i="26"/>
  <c r="V48" i="26"/>
  <c r="V47" i="26"/>
  <c r="V46" i="26"/>
  <c r="V45" i="26"/>
  <c r="AM1" i="23"/>
  <c r="V72" i="23"/>
  <c r="Z72" i="23"/>
  <c r="Y26" i="7"/>
  <c r="Z26" i="7"/>
  <c r="E14" i="3"/>
  <c r="I4" i="27"/>
  <c r="S4" i="27" s="1"/>
  <c r="I7" i="27"/>
  <c r="S7" i="27" s="1"/>
  <c r="E13" i="27"/>
  <c r="O13" i="27" s="1"/>
  <c r="E2" i="27"/>
  <c r="O2" i="27" s="1"/>
  <c r="I2" i="27"/>
  <c r="S2" i="27" s="1"/>
  <c r="E5" i="27"/>
  <c r="O5" i="27" s="1"/>
  <c r="I5" i="27"/>
  <c r="S5" i="27" s="1"/>
  <c r="I8" i="27"/>
  <c r="S8" i="27" s="1"/>
  <c r="E11" i="27"/>
  <c r="O11" i="27" s="1"/>
  <c r="I12" i="27"/>
  <c r="S12" i="27" s="1"/>
  <c r="E14" i="27"/>
  <c r="O14" i="27" s="1"/>
  <c r="I15" i="27"/>
  <c r="S15" i="27" s="1"/>
  <c r="E18" i="27"/>
  <c r="O18" i="27" s="1"/>
  <c r="E19" i="27"/>
  <c r="O19" i="27" s="1"/>
  <c r="I20" i="27"/>
  <c r="S20" i="27" s="1"/>
  <c r="E20" i="27"/>
  <c r="O20" i="27" s="1"/>
  <c r="I21" i="27"/>
  <c r="S21" i="27" s="1"/>
  <c r="E25" i="27"/>
  <c r="O25" i="27" s="1"/>
  <c r="E29" i="27"/>
  <c r="O29" i="27" s="1"/>
  <c r="E33" i="27"/>
  <c r="O33" i="27" s="1"/>
  <c r="E37" i="27"/>
  <c r="O37" i="27" s="1"/>
  <c r="I3" i="27"/>
  <c r="S3" i="27" s="1"/>
  <c r="E6" i="27"/>
  <c r="O6" i="27" s="1"/>
  <c r="I6" i="27"/>
  <c r="S6" i="27" s="1"/>
  <c r="E8" i="27"/>
  <c r="O8" i="27" s="1"/>
  <c r="I9" i="27"/>
  <c r="S9" i="27" s="1"/>
  <c r="E12" i="27"/>
  <c r="O12" i="27" s="1"/>
  <c r="E15" i="27"/>
  <c r="O15" i="27" s="1"/>
  <c r="I16" i="27"/>
  <c r="S16" i="27" s="1"/>
  <c r="E16" i="27"/>
  <c r="O16" i="27" s="1"/>
  <c r="E24" i="27"/>
  <c r="O24" i="27" s="1"/>
  <c r="I25" i="27"/>
  <c r="S25" i="27" s="1"/>
  <c r="E28" i="27"/>
  <c r="O28" i="27" s="1"/>
  <c r="I29" i="27"/>
  <c r="S29" i="27" s="1"/>
  <c r="E32" i="27"/>
  <c r="O32" i="27" s="1"/>
  <c r="I33" i="27"/>
  <c r="S33" i="27" s="1"/>
  <c r="E36" i="27"/>
  <c r="O36" i="27" s="1"/>
  <c r="I37" i="27"/>
  <c r="S37" i="27" s="1"/>
  <c r="E3" i="27"/>
  <c r="O3" i="27" s="1"/>
  <c r="E4" i="27"/>
  <c r="O4" i="27" s="1"/>
  <c r="E9" i="27"/>
  <c r="O9" i="27" s="1"/>
  <c r="I10" i="27"/>
  <c r="S10" i="27" s="1"/>
  <c r="E10" i="27"/>
  <c r="O10" i="27" s="1"/>
  <c r="I13" i="27"/>
  <c r="S13" i="27" s="1"/>
  <c r="I17" i="27"/>
  <c r="S17" i="27" s="1"/>
  <c r="I19" i="27"/>
  <c r="S19" i="27" s="1"/>
  <c r="E21" i="27"/>
  <c r="O21" i="27" s="1"/>
  <c r="I22" i="27"/>
  <c r="S22" i="27" s="1"/>
  <c r="E22" i="27"/>
  <c r="O22" i="27" s="1"/>
  <c r="I280" i="27"/>
  <c r="S280" i="27" s="1"/>
  <c r="E280" i="27"/>
  <c r="O280" i="27" s="1"/>
  <c r="I276" i="27"/>
  <c r="S276" i="27" s="1"/>
  <c r="E276" i="27"/>
  <c r="O276" i="27" s="1"/>
  <c r="I279" i="27"/>
  <c r="S279" i="27" s="1"/>
  <c r="E279" i="27"/>
  <c r="O279" i="27" s="1"/>
  <c r="I275" i="27"/>
  <c r="S275" i="27" s="1"/>
  <c r="E275" i="27"/>
  <c r="O275" i="27" s="1"/>
  <c r="I278" i="27"/>
  <c r="S278" i="27" s="1"/>
  <c r="E278" i="27"/>
  <c r="O278" i="27" s="1"/>
  <c r="I274" i="27"/>
  <c r="S274" i="27" s="1"/>
  <c r="E274" i="27"/>
  <c r="O274" i="27" s="1"/>
  <c r="E272" i="27"/>
  <c r="O272" i="27" s="1"/>
  <c r="E268" i="27"/>
  <c r="O268" i="27" s="1"/>
  <c r="E264" i="27"/>
  <c r="O264" i="27" s="1"/>
  <c r="I259" i="27"/>
  <c r="S259" i="27" s="1"/>
  <c r="E259" i="27"/>
  <c r="O259" i="27" s="1"/>
  <c r="E271" i="27"/>
  <c r="O271" i="27" s="1"/>
  <c r="E270" i="27"/>
  <c r="O270" i="27" s="1"/>
  <c r="E266" i="27"/>
  <c r="O266" i="27" s="1"/>
  <c r="E262" i="27"/>
  <c r="O262" i="27" s="1"/>
  <c r="I257" i="27"/>
  <c r="S257" i="27" s="1"/>
  <c r="E257" i="27"/>
  <c r="O257" i="27" s="1"/>
  <c r="I253" i="27"/>
  <c r="S253" i="27" s="1"/>
  <c r="E253" i="27"/>
  <c r="O253" i="27" s="1"/>
  <c r="I272" i="27"/>
  <c r="S272" i="27" s="1"/>
  <c r="I271" i="27"/>
  <c r="S271" i="27" s="1"/>
  <c r="I270" i="27"/>
  <c r="S270" i="27" s="1"/>
  <c r="I266" i="27"/>
  <c r="S266" i="27" s="1"/>
  <c r="I262" i="27"/>
  <c r="S262" i="27" s="1"/>
  <c r="I255" i="27"/>
  <c r="S255" i="27" s="1"/>
  <c r="E251" i="27"/>
  <c r="O251" i="27" s="1"/>
  <c r="E249" i="27"/>
  <c r="O249" i="27" s="1"/>
  <c r="I245" i="27"/>
  <c r="S245" i="27" s="1"/>
  <c r="E255" i="27"/>
  <c r="O255" i="27" s="1"/>
  <c r="I249" i="27"/>
  <c r="S249" i="27" s="1"/>
  <c r="I248" i="27"/>
  <c r="S248" i="27" s="1"/>
  <c r="E248" i="27"/>
  <c r="O248" i="27" s="1"/>
  <c r="I244" i="27"/>
  <c r="S244" i="27" s="1"/>
  <c r="E244" i="27"/>
  <c r="O244" i="27" s="1"/>
  <c r="I240" i="27"/>
  <c r="S240" i="27" s="1"/>
  <c r="E240" i="27"/>
  <c r="O240" i="27" s="1"/>
  <c r="I236" i="27"/>
  <c r="S236" i="27" s="1"/>
  <c r="E236" i="27"/>
  <c r="O236" i="27" s="1"/>
  <c r="I251" i="27"/>
  <c r="S251" i="27" s="1"/>
  <c r="I247" i="27"/>
  <c r="S247" i="27" s="1"/>
  <c r="E247" i="27"/>
  <c r="O247" i="27" s="1"/>
  <c r="I243" i="27"/>
  <c r="S243" i="27" s="1"/>
  <c r="E243" i="27"/>
  <c r="O243" i="27" s="1"/>
  <c r="I239" i="27"/>
  <c r="S239" i="27" s="1"/>
  <c r="E239" i="27"/>
  <c r="O239" i="27" s="1"/>
  <c r="I235" i="27"/>
  <c r="S235" i="27" s="1"/>
  <c r="E235" i="27"/>
  <c r="O235" i="27" s="1"/>
  <c r="E245" i="27"/>
  <c r="O245" i="27" s="1"/>
  <c r="E241" i="27"/>
  <c r="O241" i="27" s="1"/>
  <c r="E237" i="27"/>
  <c r="O237" i="27" s="1"/>
  <c r="E233" i="27"/>
  <c r="O233" i="27" s="1"/>
  <c r="E231" i="27"/>
  <c r="O231" i="27" s="1"/>
  <c r="I229" i="27"/>
  <c r="S229" i="27" s="1"/>
  <c r="E227" i="27"/>
  <c r="O227" i="27" s="1"/>
  <c r="E223" i="27"/>
  <c r="O223" i="27" s="1"/>
  <c r="I214" i="27"/>
  <c r="S214" i="27" s="1"/>
  <c r="E214" i="27"/>
  <c r="O214" i="27" s="1"/>
  <c r="I223" i="27"/>
  <c r="S223" i="27" s="1"/>
  <c r="I231" i="27"/>
  <c r="S231" i="27" s="1"/>
  <c r="E229" i="27"/>
  <c r="O229" i="27" s="1"/>
  <c r="I227" i="27"/>
  <c r="S227" i="27" s="1"/>
  <c r="E224" i="27"/>
  <c r="O224" i="27" s="1"/>
  <c r="I215" i="27"/>
  <c r="S215" i="27" s="1"/>
  <c r="I211" i="27"/>
  <c r="S211" i="27" s="1"/>
  <c r="I208" i="27"/>
  <c r="S208" i="27" s="1"/>
  <c r="E208" i="27"/>
  <c r="O208" i="27" s="1"/>
  <c r="I204" i="27"/>
  <c r="S204" i="27" s="1"/>
  <c r="E204" i="27"/>
  <c r="O204" i="27" s="1"/>
  <c r="I200" i="27"/>
  <c r="S200" i="27" s="1"/>
  <c r="E200" i="27"/>
  <c r="O200" i="27" s="1"/>
  <c r="I196" i="27"/>
  <c r="S196" i="27" s="1"/>
  <c r="E196" i="27"/>
  <c r="O196" i="27" s="1"/>
  <c r="I219" i="27"/>
  <c r="S219" i="27" s="1"/>
  <c r="E210" i="27"/>
  <c r="O210" i="27" s="1"/>
  <c r="E206" i="27"/>
  <c r="O206" i="27" s="1"/>
  <c r="E202" i="27"/>
  <c r="O202" i="27" s="1"/>
  <c r="E198" i="27"/>
  <c r="O198" i="27" s="1"/>
  <c r="E194" i="27"/>
  <c r="O194" i="27" s="1"/>
  <c r="I241" i="27"/>
  <c r="S241" i="27" s="1"/>
  <c r="I233" i="27"/>
  <c r="S233" i="27" s="1"/>
  <c r="I190" i="27"/>
  <c r="S190" i="27" s="1"/>
  <c r="E186" i="27"/>
  <c r="O186" i="27" s="1"/>
  <c r="E182" i="27"/>
  <c r="O182" i="27" s="1"/>
  <c r="E178" i="27"/>
  <c r="O178" i="27" s="1"/>
  <c r="I210" i="27"/>
  <c r="S210" i="27" s="1"/>
  <c r="I206" i="27"/>
  <c r="S206" i="27" s="1"/>
  <c r="I202" i="27"/>
  <c r="S202" i="27" s="1"/>
  <c r="I198" i="27"/>
  <c r="S198" i="27" s="1"/>
  <c r="I194" i="27"/>
  <c r="S194" i="27" s="1"/>
  <c r="E190" i="27"/>
  <c r="O190" i="27" s="1"/>
  <c r="I175" i="27"/>
  <c r="S175" i="27" s="1"/>
  <c r="I171" i="27"/>
  <c r="S171" i="27" s="1"/>
  <c r="I167" i="27"/>
  <c r="S167" i="27" s="1"/>
  <c r="I163" i="27"/>
  <c r="S163" i="27" s="1"/>
  <c r="I159" i="27"/>
  <c r="S159" i="27" s="1"/>
  <c r="I155" i="27"/>
  <c r="S155" i="27" s="1"/>
  <c r="I237" i="27"/>
  <c r="S237" i="27" s="1"/>
  <c r="E215" i="27"/>
  <c r="O215" i="27" s="1"/>
  <c r="E211" i="27"/>
  <c r="O211" i="27" s="1"/>
  <c r="E188" i="27"/>
  <c r="O188" i="27" s="1"/>
  <c r="E184" i="27"/>
  <c r="O184" i="27" s="1"/>
  <c r="E180" i="27"/>
  <c r="O180" i="27" s="1"/>
  <c r="E176" i="27"/>
  <c r="O176" i="27" s="1"/>
  <c r="E151" i="27"/>
  <c r="O151" i="27" s="1"/>
  <c r="E147" i="27"/>
  <c r="O147" i="27" s="1"/>
  <c r="E143" i="27"/>
  <c r="O143" i="27" s="1"/>
  <c r="E219" i="27"/>
  <c r="O219" i="27" s="1"/>
  <c r="I186" i="27"/>
  <c r="S186" i="27" s="1"/>
  <c r="I182" i="27"/>
  <c r="S182" i="27" s="1"/>
  <c r="I178" i="27"/>
  <c r="S178" i="27" s="1"/>
  <c r="E175" i="27"/>
  <c r="O175" i="27" s="1"/>
  <c r="E171" i="27"/>
  <c r="O171" i="27" s="1"/>
  <c r="E167" i="27"/>
  <c r="O167" i="27" s="1"/>
  <c r="E163" i="27"/>
  <c r="O163" i="27" s="1"/>
  <c r="E159" i="27"/>
  <c r="O159" i="27" s="1"/>
  <c r="E155" i="27"/>
  <c r="O155" i="27" s="1"/>
  <c r="I151" i="27"/>
  <c r="S151" i="27" s="1"/>
  <c r="I147" i="27"/>
  <c r="S147" i="27" s="1"/>
  <c r="E149" i="27"/>
  <c r="O149" i="27" s="1"/>
  <c r="E145" i="27"/>
  <c r="O145" i="27" s="1"/>
  <c r="E141" i="27"/>
  <c r="O141" i="27" s="1"/>
  <c r="E137" i="27"/>
  <c r="O137" i="27" s="1"/>
  <c r="E133" i="27"/>
  <c r="O133" i="27" s="1"/>
  <c r="E129" i="27"/>
  <c r="O129" i="27" s="1"/>
  <c r="I143" i="27"/>
  <c r="S143" i="27" s="1"/>
  <c r="I138" i="27"/>
  <c r="S138" i="27" s="1"/>
  <c r="I134" i="27"/>
  <c r="S134" i="27" s="1"/>
  <c r="I130" i="27"/>
  <c r="S130" i="27" s="1"/>
  <c r="I126" i="27"/>
  <c r="S126" i="27" s="1"/>
  <c r="E111" i="27"/>
  <c r="O111" i="27" s="1"/>
  <c r="E107" i="27"/>
  <c r="O107" i="27" s="1"/>
  <c r="E103" i="27"/>
  <c r="O103" i="27" s="1"/>
  <c r="I137" i="27"/>
  <c r="S137" i="27" s="1"/>
  <c r="I133" i="27"/>
  <c r="S133" i="27" s="1"/>
  <c r="I129" i="27"/>
  <c r="S129" i="27" s="1"/>
  <c r="I125" i="27"/>
  <c r="S125" i="27" s="1"/>
  <c r="I121" i="27"/>
  <c r="S121" i="27" s="1"/>
  <c r="I117" i="27"/>
  <c r="S117" i="27" s="1"/>
  <c r="I172" i="27"/>
  <c r="S172" i="27" s="1"/>
  <c r="I164" i="27"/>
  <c r="S164" i="27" s="1"/>
  <c r="I156" i="27"/>
  <c r="S156" i="27" s="1"/>
  <c r="E122" i="27"/>
  <c r="O122" i="27" s="1"/>
  <c r="E118" i="27"/>
  <c r="O118" i="27" s="1"/>
  <c r="E114" i="27"/>
  <c r="O114" i="27" s="1"/>
  <c r="I87" i="27"/>
  <c r="S87" i="27" s="1"/>
  <c r="E87" i="27"/>
  <c r="O87" i="27" s="1"/>
  <c r="I83" i="27"/>
  <c r="S83" i="27" s="1"/>
  <c r="E83" i="27"/>
  <c r="O83" i="27" s="1"/>
  <c r="I79" i="27"/>
  <c r="S79" i="27" s="1"/>
  <c r="E79" i="27"/>
  <c r="O79" i="27" s="1"/>
  <c r="I75" i="27"/>
  <c r="S75" i="27" s="1"/>
  <c r="E75" i="27"/>
  <c r="O75" i="27" s="1"/>
  <c r="E138" i="27"/>
  <c r="O138" i="27" s="1"/>
  <c r="E134" i="27"/>
  <c r="O134" i="27" s="1"/>
  <c r="E130" i="27"/>
  <c r="O130" i="27" s="1"/>
  <c r="E126" i="27"/>
  <c r="O126" i="27" s="1"/>
  <c r="E125" i="27"/>
  <c r="O125" i="27" s="1"/>
  <c r="E121" i="27"/>
  <c r="O121" i="27" s="1"/>
  <c r="E117" i="27"/>
  <c r="O117" i="27" s="1"/>
  <c r="I113" i="27"/>
  <c r="S113" i="27" s="1"/>
  <c r="I109" i="27"/>
  <c r="S109" i="27" s="1"/>
  <c r="I105" i="27"/>
  <c r="S105" i="27" s="1"/>
  <c r="I101" i="27"/>
  <c r="S101" i="27" s="1"/>
  <c r="I97" i="27"/>
  <c r="S97" i="27" s="1"/>
  <c r="I93" i="27"/>
  <c r="S93" i="27" s="1"/>
  <c r="I89" i="27"/>
  <c r="S89" i="27" s="1"/>
  <c r="I168" i="27"/>
  <c r="S168" i="27" s="1"/>
  <c r="I160" i="27"/>
  <c r="S160" i="27" s="1"/>
  <c r="E113" i="27"/>
  <c r="O113" i="27" s="1"/>
  <c r="E109" i="27"/>
  <c r="O109" i="27" s="1"/>
  <c r="E105" i="27"/>
  <c r="O105" i="27" s="1"/>
  <c r="E101" i="27"/>
  <c r="O101" i="27" s="1"/>
  <c r="E191" i="27"/>
  <c r="O191" i="27" s="1"/>
  <c r="E99" i="27"/>
  <c r="O99" i="27" s="1"/>
  <c r="I98" i="27"/>
  <c r="S98" i="27" s="1"/>
  <c r="E97" i="27"/>
  <c r="O97" i="27" s="1"/>
  <c r="E95" i="27"/>
  <c r="O95" i="27" s="1"/>
  <c r="I94" i="27"/>
  <c r="S94" i="27" s="1"/>
  <c r="E93" i="27"/>
  <c r="O93" i="27" s="1"/>
  <c r="E91" i="27"/>
  <c r="O91" i="27" s="1"/>
  <c r="I90" i="27"/>
  <c r="S90" i="27" s="1"/>
  <c r="E89" i="27"/>
  <c r="O89" i="27" s="1"/>
  <c r="I84" i="27"/>
  <c r="S84" i="27" s="1"/>
  <c r="E84" i="27"/>
  <c r="O84" i="27" s="1"/>
  <c r="I80" i="27"/>
  <c r="S80" i="27" s="1"/>
  <c r="I76" i="27"/>
  <c r="S76" i="27" s="1"/>
  <c r="I72" i="27"/>
  <c r="S72" i="27" s="1"/>
  <c r="I71" i="27"/>
  <c r="S71" i="27" s="1"/>
  <c r="I67" i="27"/>
  <c r="S67" i="27" s="1"/>
  <c r="I63" i="27"/>
  <c r="S63" i="27" s="1"/>
  <c r="I59" i="27"/>
  <c r="S59" i="27" s="1"/>
  <c r="E56" i="27"/>
  <c r="O56" i="27" s="1"/>
  <c r="E52" i="27"/>
  <c r="O52" i="27" s="1"/>
  <c r="E48" i="27"/>
  <c r="O48" i="27" s="1"/>
  <c r="E44" i="27"/>
  <c r="O44" i="27" s="1"/>
  <c r="E40" i="27"/>
  <c r="O40" i="27" s="1"/>
  <c r="E80" i="27"/>
  <c r="O80" i="27" s="1"/>
  <c r="E76" i="27"/>
  <c r="O76" i="27" s="1"/>
  <c r="E72" i="27"/>
  <c r="O72" i="27" s="1"/>
  <c r="E68" i="27"/>
  <c r="O68" i="27" s="1"/>
  <c r="E55" i="27"/>
  <c r="O55" i="27" s="1"/>
  <c r="E51" i="27"/>
  <c r="O51" i="27" s="1"/>
  <c r="E47" i="27"/>
  <c r="O47" i="27" s="1"/>
  <c r="E43" i="27"/>
  <c r="O43" i="27" s="1"/>
  <c r="E39" i="27"/>
  <c r="O39" i="27" s="1"/>
  <c r="E35" i="27"/>
  <c r="O35" i="27" s="1"/>
  <c r="E31" i="27"/>
  <c r="O31" i="27" s="1"/>
  <c r="E27" i="27"/>
  <c r="O27" i="27" s="1"/>
  <c r="E23" i="27"/>
  <c r="O23" i="27" s="1"/>
  <c r="E71" i="27"/>
  <c r="O71" i="27" s="1"/>
  <c r="E67" i="27"/>
  <c r="O67" i="27" s="1"/>
  <c r="E63" i="27"/>
  <c r="O63" i="27" s="1"/>
  <c r="E59" i="27"/>
  <c r="O59" i="27" s="1"/>
  <c r="I55" i="27"/>
  <c r="S55" i="27" s="1"/>
  <c r="I51" i="27"/>
  <c r="S51" i="27" s="1"/>
  <c r="I47" i="27"/>
  <c r="S47" i="27" s="1"/>
  <c r="I43" i="27"/>
  <c r="S43" i="27" s="1"/>
  <c r="I39" i="27"/>
  <c r="S39" i="27" s="1"/>
  <c r="I35" i="27"/>
  <c r="S35" i="27" s="1"/>
  <c r="I31" i="27"/>
  <c r="S31" i="27" s="1"/>
  <c r="I27" i="27"/>
  <c r="S27" i="27" s="1"/>
  <c r="I23" i="27"/>
  <c r="S23" i="27" s="1"/>
  <c r="I68" i="27"/>
  <c r="S68" i="27" s="1"/>
  <c r="I64" i="27"/>
  <c r="S64" i="27" s="1"/>
  <c r="I60" i="27"/>
  <c r="S60" i="27" s="1"/>
  <c r="E7" i="27"/>
  <c r="O7" i="27" s="1"/>
  <c r="I11" i="27"/>
  <c r="S11" i="27" s="1"/>
  <c r="I14" i="27"/>
  <c r="S14" i="27" s="1"/>
  <c r="E17" i="27"/>
  <c r="O17" i="27" s="1"/>
  <c r="I18" i="27"/>
  <c r="S18" i="27" s="1"/>
  <c r="I26" i="27"/>
  <c r="S26" i="27" s="1"/>
  <c r="E26" i="27"/>
  <c r="O26" i="27" s="1"/>
  <c r="I30" i="27"/>
  <c r="S30" i="27" s="1"/>
  <c r="E30" i="27"/>
  <c r="O30" i="27" s="1"/>
  <c r="I34" i="27"/>
  <c r="S34" i="27" s="1"/>
  <c r="E34" i="27"/>
  <c r="O34" i="27" s="1"/>
  <c r="I38" i="27"/>
  <c r="S38" i="27" s="1"/>
  <c r="E38" i="27"/>
  <c r="O38" i="27" s="1"/>
  <c r="E41" i="27"/>
  <c r="O41" i="27" s="1"/>
  <c r="I42" i="27"/>
  <c r="S42" i="27" s="1"/>
  <c r="E42" i="27"/>
  <c r="O42" i="27" s="1"/>
  <c r="E45" i="27"/>
  <c r="O45" i="27" s="1"/>
  <c r="I46" i="27"/>
  <c r="S46" i="27" s="1"/>
  <c r="E46" i="27"/>
  <c r="O46" i="27" s="1"/>
  <c r="E49" i="27"/>
  <c r="O49" i="27" s="1"/>
  <c r="I50" i="27"/>
  <c r="S50" i="27" s="1"/>
  <c r="E50" i="27"/>
  <c r="O50" i="27" s="1"/>
  <c r="E53" i="27"/>
  <c r="O53" i="27" s="1"/>
  <c r="I54" i="27"/>
  <c r="S54" i="27" s="1"/>
  <c r="E54" i="27"/>
  <c r="O54" i="27" s="1"/>
  <c r="I82" i="27"/>
  <c r="S82" i="27" s="1"/>
  <c r="I86" i="27"/>
  <c r="S86" i="27" s="1"/>
  <c r="I24" i="27"/>
  <c r="S24" i="27" s="1"/>
  <c r="I28" i="27"/>
  <c r="S28" i="27" s="1"/>
  <c r="I32" i="27"/>
  <c r="S32" i="27" s="1"/>
  <c r="I36" i="27"/>
  <c r="S36" i="27" s="1"/>
  <c r="I40" i="27"/>
  <c r="S40" i="27" s="1"/>
  <c r="I44" i="27"/>
  <c r="S44" i="27" s="1"/>
  <c r="I48" i="27"/>
  <c r="S48" i="27" s="1"/>
  <c r="I52" i="27"/>
  <c r="S52" i="27" s="1"/>
  <c r="I56" i="27"/>
  <c r="S56" i="27" s="1"/>
  <c r="I57" i="27"/>
  <c r="S57" i="27" s="1"/>
  <c r="E57" i="27"/>
  <c r="O57" i="27" s="1"/>
  <c r="E60" i="27"/>
  <c r="O60" i="27" s="1"/>
  <c r="I61" i="27"/>
  <c r="S61" i="27" s="1"/>
  <c r="E61" i="27"/>
  <c r="O61" i="27" s="1"/>
  <c r="E64" i="27"/>
  <c r="O64" i="27" s="1"/>
  <c r="I65" i="27"/>
  <c r="S65" i="27" s="1"/>
  <c r="E65" i="27"/>
  <c r="O65" i="27" s="1"/>
  <c r="I69" i="27"/>
  <c r="S69" i="27" s="1"/>
  <c r="E69" i="27"/>
  <c r="O69" i="27" s="1"/>
  <c r="I73" i="27"/>
  <c r="S73" i="27" s="1"/>
  <c r="E73" i="27"/>
  <c r="O73" i="27" s="1"/>
  <c r="I77" i="27"/>
  <c r="S77" i="27" s="1"/>
  <c r="E77" i="27"/>
  <c r="O77" i="27" s="1"/>
  <c r="I41" i="27"/>
  <c r="S41" i="27" s="1"/>
  <c r="I45" i="27"/>
  <c r="S45" i="27" s="1"/>
  <c r="I49" i="27"/>
  <c r="S49" i="27" s="1"/>
  <c r="I53" i="27"/>
  <c r="S53" i="27" s="1"/>
  <c r="I58" i="27"/>
  <c r="S58" i="27" s="1"/>
  <c r="I62" i="27"/>
  <c r="S62" i="27" s="1"/>
  <c r="I66" i="27"/>
  <c r="S66" i="27" s="1"/>
  <c r="I70" i="27"/>
  <c r="S70" i="27" s="1"/>
  <c r="I74" i="27"/>
  <c r="S74" i="27" s="1"/>
  <c r="I78" i="27"/>
  <c r="S78" i="27" s="1"/>
  <c r="I88" i="27"/>
  <c r="S88" i="27" s="1"/>
  <c r="E88" i="27"/>
  <c r="O88" i="27" s="1"/>
  <c r="I127" i="27"/>
  <c r="S127" i="27" s="1"/>
  <c r="E127" i="27"/>
  <c r="O127" i="27" s="1"/>
  <c r="I131" i="27"/>
  <c r="S131" i="27" s="1"/>
  <c r="E131" i="27"/>
  <c r="O131" i="27" s="1"/>
  <c r="I135" i="27"/>
  <c r="S135" i="27" s="1"/>
  <c r="E135" i="27"/>
  <c r="O135" i="27" s="1"/>
  <c r="E139" i="27"/>
  <c r="O139" i="27" s="1"/>
  <c r="I139" i="27"/>
  <c r="S139" i="27" s="1"/>
  <c r="E81" i="27"/>
  <c r="O81" i="27" s="1"/>
  <c r="I81" i="27"/>
  <c r="S81" i="27" s="1"/>
  <c r="E85" i="27"/>
  <c r="O85" i="27" s="1"/>
  <c r="I85" i="27"/>
  <c r="S85" i="27" s="1"/>
  <c r="E90" i="27"/>
  <c r="O90" i="27" s="1"/>
  <c r="I92" i="27"/>
  <c r="S92" i="27" s="1"/>
  <c r="E92" i="27"/>
  <c r="O92" i="27" s="1"/>
  <c r="E94" i="27"/>
  <c r="O94" i="27" s="1"/>
  <c r="I96" i="27"/>
  <c r="S96" i="27" s="1"/>
  <c r="E96" i="27"/>
  <c r="O96" i="27" s="1"/>
  <c r="E98" i="27"/>
  <c r="O98" i="27" s="1"/>
  <c r="I102" i="27"/>
  <c r="S102" i="27" s="1"/>
  <c r="I106" i="27"/>
  <c r="S106" i="27" s="1"/>
  <c r="I110" i="27"/>
  <c r="S110" i="27" s="1"/>
  <c r="E58" i="27"/>
  <c r="O58" i="27" s="1"/>
  <c r="E62" i="27"/>
  <c r="O62" i="27" s="1"/>
  <c r="E66" i="27"/>
  <c r="O66" i="27" s="1"/>
  <c r="E70" i="27"/>
  <c r="O70" i="27" s="1"/>
  <c r="E74" i="27"/>
  <c r="O74" i="27" s="1"/>
  <c r="E78" i="27"/>
  <c r="O78" i="27" s="1"/>
  <c r="E82" i="27"/>
  <c r="O82" i="27" s="1"/>
  <c r="E86" i="27"/>
  <c r="O86" i="27" s="1"/>
  <c r="I114" i="27"/>
  <c r="S114" i="27" s="1"/>
  <c r="I118" i="27"/>
  <c r="S118" i="27" s="1"/>
  <c r="I122" i="27"/>
  <c r="S122" i="27" s="1"/>
  <c r="E102" i="27"/>
  <c r="O102" i="27" s="1"/>
  <c r="E106" i="27"/>
  <c r="O106" i="27" s="1"/>
  <c r="E110" i="27"/>
  <c r="O110" i="27" s="1"/>
  <c r="I115" i="27"/>
  <c r="S115" i="27" s="1"/>
  <c r="E115" i="27"/>
  <c r="O115" i="27" s="1"/>
  <c r="I119" i="27"/>
  <c r="S119" i="27" s="1"/>
  <c r="E119" i="27"/>
  <c r="O119" i="27" s="1"/>
  <c r="I123" i="27"/>
  <c r="S123" i="27" s="1"/>
  <c r="E123" i="27"/>
  <c r="O123" i="27" s="1"/>
  <c r="I91" i="27"/>
  <c r="S91" i="27" s="1"/>
  <c r="I95" i="27"/>
  <c r="S95" i="27" s="1"/>
  <c r="I99" i="27"/>
  <c r="S99" i="27" s="1"/>
  <c r="I103" i="27"/>
  <c r="S103" i="27" s="1"/>
  <c r="I107" i="27"/>
  <c r="S107" i="27" s="1"/>
  <c r="I111" i="27"/>
  <c r="S111" i="27" s="1"/>
  <c r="I116" i="27"/>
  <c r="S116" i="27" s="1"/>
  <c r="I120" i="27"/>
  <c r="S120" i="27" s="1"/>
  <c r="I124" i="27"/>
  <c r="S124" i="27" s="1"/>
  <c r="I128" i="27"/>
  <c r="S128" i="27" s="1"/>
  <c r="I132" i="27"/>
  <c r="S132" i="27" s="1"/>
  <c r="I136" i="27"/>
  <c r="S136" i="27" s="1"/>
  <c r="I142" i="27"/>
  <c r="S142" i="27" s="1"/>
  <c r="E142" i="27"/>
  <c r="O142" i="27" s="1"/>
  <c r="I177" i="27"/>
  <c r="S177" i="27" s="1"/>
  <c r="E177" i="27"/>
  <c r="O177" i="27" s="1"/>
  <c r="I185" i="27"/>
  <c r="S185" i="27" s="1"/>
  <c r="E185" i="27"/>
  <c r="O185" i="27" s="1"/>
  <c r="I192" i="27"/>
  <c r="S192" i="27" s="1"/>
  <c r="E192" i="27"/>
  <c r="O192" i="27" s="1"/>
  <c r="I100" i="27"/>
  <c r="S100" i="27" s="1"/>
  <c r="E100" i="27"/>
  <c r="O100" i="27" s="1"/>
  <c r="I104" i="27"/>
  <c r="S104" i="27" s="1"/>
  <c r="E104" i="27"/>
  <c r="O104" i="27" s="1"/>
  <c r="I108" i="27"/>
  <c r="S108" i="27" s="1"/>
  <c r="E108" i="27"/>
  <c r="O108" i="27" s="1"/>
  <c r="I112" i="27"/>
  <c r="S112" i="27" s="1"/>
  <c r="E112" i="27"/>
  <c r="O112" i="27" s="1"/>
  <c r="I146" i="27"/>
  <c r="S146" i="27" s="1"/>
  <c r="E146" i="27"/>
  <c r="O146" i="27" s="1"/>
  <c r="I150" i="27"/>
  <c r="S150" i="27" s="1"/>
  <c r="E150" i="27"/>
  <c r="O150" i="27" s="1"/>
  <c r="I181" i="27"/>
  <c r="S181" i="27" s="1"/>
  <c r="E181" i="27"/>
  <c r="O181" i="27" s="1"/>
  <c r="I189" i="27"/>
  <c r="S189" i="27" s="1"/>
  <c r="E189" i="27"/>
  <c r="O189" i="27" s="1"/>
  <c r="I140" i="27"/>
  <c r="S140" i="27" s="1"/>
  <c r="I144" i="27"/>
  <c r="S144" i="27" s="1"/>
  <c r="I148" i="27"/>
  <c r="S148" i="27" s="1"/>
  <c r="I152" i="27"/>
  <c r="S152" i="27" s="1"/>
  <c r="I153" i="27"/>
  <c r="S153" i="27" s="1"/>
  <c r="E153" i="27"/>
  <c r="O153" i="27" s="1"/>
  <c r="E156" i="27"/>
  <c r="O156" i="27" s="1"/>
  <c r="I157" i="27"/>
  <c r="S157" i="27" s="1"/>
  <c r="E157" i="27"/>
  <c r="O157" i="27" s="1"/>
  <c r="E160" i="27"/>
  <c r="O160" i="27" s="1"/>
  <c r="I161" i="27"/>
  <c r="S161" i="27" s="1"/>
  <c r="E161" i="27"/>
  <c r="O161" i="27" s="1"/>
  <c r="E164" i="27"/>
  <c r="O164" i="27" s="1"/>
  <c r="I165" i="27"/>
  <c r="S165" i="27" s="1"/>
  <c r="E165" i="27"/>
  <c r="O165" i="27" s="1"/>
  <c r="E168" i="27"/>
  <c r="O168" i="27" s="1"/>
  <c r="I169" i="27"/>
  <c r="S169" i="27" s="1"/>
  <c r="E169" i="27"/>
  <c r="O169" i="27" s="1"/>
  <c r="E172" i="27"/>
  <c r="O172" i="27" s="1"/>
  <c r="I173" i="27"/>
  <c r="S173" i="27" s="1"/>
  <c r="E173" i="27"/>
  <c r="O173" i="27" s="1"/>
  <c r="E116" i="27"/>
  <c r="O116" i="27" s="1"/>
  <c r="E120" i="27"/>
  <c r="O120" i="27" s="1"/>
  <c r="E124" i="27"/>
  <c r="O124" i="27" s="1"/>
  <c r="E128" i="27"/>
  <c r="O128" i="27" s="1"/>
  <c r="E132" i="27"/>
  <c r="O132" i="27" s="1"/>
  <c r="E136" i="27"/>
  <c r="O136" i="27" s="1"/>
  <c r="E140" i="27"/>
  <c r="O140" i="27" s="1"/>
  <c r="I141" i="27"/>
  <c r="S141" i="27" s="1"/>
  <c r="E144" i="27"/>
  <c r="O144" i="27" s="1"/>
  <c r="I145" i="27"/>
  <c r="S145" i="27" s="1"/>
  <c r="E148" i="27"/>
  <c r="O148" i="27" s="1"/>
  <c r="I149" i="27"/>
  <c r="S149" i="27" s="1"/>
  <c r="E152" i="27"/>
  <c r="O152" i="27" s="1"/>
  <c r="I154" i="27"/>
  <c r="S154" i="27" s="1"/>
  <c r="I158" i="27"/>
  <c r="S158" i="27" s="1"/>
  <c r="I162" i="27"/>
  <c r="S162" i="27" s="1"/>
  <c r="I166" i="27"/>
  <c r="S166" i="27" s="1"/>
  <c r="I170" i="27"/>
  <c r="S170" i="27" s="1"/>
  <c r="I174" i="27"/>
  <c r="S174" i="27" s="1"/>
  <c r="I191" i="27"/>
  <c r="S191" i="27" s="1"/>
  <c r="I197" i="27"/>
  <c r="S197" i="27" s="1"/>
  <c r="I201" i="27"/>
  <c r="S201" i="27" s="1"/>
  <c r="I205" i="27"/>
  <c r="S205" i="27" s="1"/>
  <c r="I209" i="27"/>
  <c r="S209" i="27" s="1"/>
  <c r="I179" i="27"/>
  <c r="S179" i="27" s="1"/>
  <c r="I183" i="27"/>
  <c r="S183" i="27" s="1"/>
  <c r="I187" i="27"/>
  <c r="S187" i="27" s="1"/>
  <c r="I193" i="27"/>
  <c r="S193" i="27" s="1"/>
  <c r="I212" i="27"/>
  <c r="S212" i="27" s="1"/>
  <c r="E212" i="27"/>
  <c r="O212" i="27" s="1"/>
  <c r="I216" i="27"/>
  <c r="S216" i="27" s="1"/>
  <c r="E216" i="27"/>
  <c r="O216" i="27" s="1"/>
  <c r="I220" i="27"/>
  <c r="S220" i="27" s="1"/>
  <c r="E220" i="27"/>
  <c r="O220" i="27" s="1"/>
  <c r="E154" i="27"/>
  <c r="O154" i="27" s="1"/>
  <c r="E158" i="27"/>
  <c r="O158" i="27" s="1"/>
  <c r="E162" i="27"/>
  <c r="O162" i="27" s="1"/>
  <c r="E166" i="27"/>
  <c r="O166" i="27" s="1"/>
  <c r="E170" i="27"/>
  <c r="O170" i="27" s="1"/>
  <c r="E174" i="27"/>
  <c r="O174" i="27" s="1"/>
  <c r="I176" i="27"/>
  <c r="S176" i="27" s="1"/>
  <c r="E179" i="27"/>
  <c r="O179" i="27" s="1"/>
  <c r="I180" i="27"/>
  <c r="S180" i="27" s="1"/>
  <c r="E183" i="27"/>
  <c r="O183" i="27" s="1"/>
  <c r="I184" i="27"/>
  <c r="S184" i="27" s="1"/>
  <c r="E187" i="27"/>
  <c r="O187" i="27" s="1"/>
  <c r="I188" i="27"/>
  <c r="S188" i="27" s="1"/>
  <c r="I195" i="27"/>
  <c r="S195" i="27" s="1"/>
  <c r="E195" i="27"/>
  <c r="O195" i="27" s="1"/>
  <c r="I199" i="27"/>
  <c r="S199" i="27" s="1"/>
  <c r="E199" i="27"/>
  <c r="O199" i="27" s="1"/>
  <c r="I203" i="27"/>
  <c r="S203" i="27" s="1"/>
  <c r="E203" i="27"/>
  <c r="O203" i="27" s="1"/>
  <c r="I207" i="27"/>
  <c r="S207" i="27" s="1"/>
  <c r="E207" i="27"/>
  <c r="O207" i="27" s="1"/>
  <c r="I213" i="27"/>
  <c r="S213" i="27" s="1"/>
  <c r="E213" i="27"/>
  <c r="O213" i="27" s="1"/>
  <c r="I217" i="27"/>
  <c r="S217" i="27" s="1"/>
  <c r="I218" i="27"/>
  <c r="S218" i="27" s="1"/>
  <c r="E225" i="27"/>
  <c r="O225" i="27" s="1"/>
  <c r="E193" i="27"/>
  <c r="O193" i="27" s="1"/>
  <c r="E197" i="27"/>
  <c r="O197" i="27" s="1"/>
  <c r="E201" i="27"/>
  <c r="O201" i="27" s="1"/>
  <c r="E205" i="27"/>
  <c r="O205" i="27" s="1"/>
  <c r="E209" i="27"/>
  <c r="O209" i="27" s="1"/>
  <c r="I225" i="27"/>
  <c r="S225" i="27" s="1"/>
  <c r="I222" i="27"/>
  <c r="S222" i="27" s="1"/>
  <c r="E222" i="27"/>
  <c r="O222" i="27" s="1"/>
  <c r="I226" i="27"/>
  <c r="S226" i="27" s="1"/>
  <c r="E226" i="27"/>
  <c r="O226" i="27" s="1"/>
  <c r="I230" i="27"/>
  <c r="S230" i="27" s="1"/>
  <c r="E230" i="27"/>
  <c r="O230" i="27" s="1"/>
  <c r="I232" i="27"/>
  <c r="S232" i="27" s="1"/>
  <c r="E217" i="27"/>
  <c r="O217" i="27" s="1"/>
  <c r="E221" i="27"/>
  <c r="O221" i="27" s="1"/>
  <c r="I221" i="27"/>
  <c r="S221" i="27" s="1"/>
  <c r="E218" i="27"/>
  <c r="O218" i="27" s="1"/>
  <c r="I224" i="27"/>
  <c r="S224" i="27" s="1"/>
  <c r="I228" i="27"/>
  <c r="S228" i="27" s="1"/>
  <c r="E228" i="27"/>
  <c r="O228" i="27" s="1"/>
  <c r="I234" i="27"/>
  <c r="S234" i="27" s="1"/>
  <c r="E234" i="27"/>
  <c r="O234" i="27" s="1"/>
  <c r="I238" i="27"/>
  <c r="S238" i="27" s="1"/>
  <c r="E238" i="27"/>
  <c r="O238" i="27" s="1"/>
  <c r="I242" i="27"/>
  <c r="S242" i="27" s="1"/>
  <c r="E242" i="27"/>
  <c r="O242" i="27" s="1"/>
  <c r="E246" i="27"/>
  <c r="O246" i="27" s="1"/>
  <c r="I246" i="27"/>
  <c r="S246" i="27" s="1"/>
  <c r="I254" i="27"/>
  <c r="S254" i="27" s="1"/>
  <c r="I258" i="27"/>
  <c r="S258" i="27" s="1"/>
  <c r="I250" i="27"/>
  <c r="S250" i="27" s="1"/>
  <c r="E250" i="27"/>
  <c r="O250" i="27" s="1"/>
  <c r="E232" i="27"/>
  <c r="O232" i="27" s="1"/>
  <c r="I252" i="27"/>
  <c r="S252" i="27" s="1"/>
  <c r="E252" i="27"/>
  <c r="O252" i="27" s="1"/>
  <c r="I256" i="27"/>
  <c r="S256" i="27" s="1"/>
  <c r="E256" i="27"/>
  <c r="O256" i="27" s="1"/>
  <c r="E260" i="27"/>
  <c r="O260" i="27" s="1"/>
  <c r="I260" i="27"/>
  <c r="S260" i="27" s="1"/>
  <c r="I263" i="27"/>
  <c r="S263" i="27" s="1"/>
  <c r="I267" i="27"/>
  <c r="S267" i="27" s="1"/>
  <c r="E254" i="27"/>
  <c r="O254" i="27" s="1"/>
  <c r="E258" i="27"/>
  <c r="O258" i="27" s="1"/>
  <c r="E263" i="27"/>
  <c r="O263" i="27" s="1"/>
  <c r="I264" i="27"/>
  <c r="S264" i="27" s="1"/>
  <c r="E267" i="27"/>
  <c r="O267" i="27" s="1"/>
  <c r="I268" i="27"/>
  <c r="S268" i="27" s="1"/>
  <c r="I261" i="27"/>
  <c r="S261" i="27" s="1"/>
  <c r="E261" i="27"/>
  <c r="O261" i="27" s="1"/>
  <c r="I265" i="27"/>
  <c r="S265" i="27" s="1"/>
  <c r="E265" i="27"/>
  <c r="O265" i="27" s="1"/>
  <c r="I269" i="27"/>
  <c r="S269" i="27" s="1"/>
  <c r="E269" i="27"/>
  <c r="O269" i="27" s="1"/>
  <c r="I273" i="27"/>
  <c r="S273" i="27" s="1"/>
  <c r="E273" i="27"/>
  <c r="O273" i="27" s="1"/>
  <c r="E277" i="27"/>
  <c r="O277" i="27" s="1"/>
  <c r="I277" i="27"/>
  <c r="S277" i="27" s="1"/>
  <c r="E281" i="27"/>
  <c r="O281" i="27" s="1"/>
  <c r="I281" i="27"/>
  <c r="S281" i="27" s="1"/>
  <c r="T71" i="23"/>
  <c r="X71" i="23"/>
  <c r="V88" i="23"/>
  <c r="U88" i="23"/>
  <c r="AP1" i="23"/>
  <c r="Z78" i="23"/>
  <c r="Y78" i="23"/>
  <c r="Z88" i="23"/>
  <c r="Y88" i="23"/>
  <c r="Z89" i="23"/>
  <c r="Y89" i="23"/>
  <c r="AG1" i="23"/>
  <c r="V78" i="23"/>
  <c r="U78" i="23"/>
  <c r="V89" i="23"/>
  <c r="U89" i="23"/>
  <c r="T78" i="23"/>
  <c r="T88" i="23"/>
  <c r="T89" i="23"/>
  <c r="V85" i="26"/>
  <c r="Y85" i="26"/>
  <c r="U85" i="26"/>
  <c r="Z85" i="26"/>
  <c r="T84" i="26"/>
  <c r="X84" i="26"/>
  <c r="T72" i="26"/>
  <c r="U72" i="26"/>
  <c r="T54" i="26"/>
  <c r="U54" i="26"/>
  <c r="V54" i="26"/>
  <c r="T52" i="26"/>
  <c r="U52" i="26"/>
  <c r="V52" i="26"/>
  <c r="T50" i="26"/>
  <c r="U50" i="26"/>
  <c r="V50" i="26"/>
  <c r="X70" i="26"/>
  <c r="Y70" i="26"/>
  <c r="Z70" i="26"/>
  <c r="X57" i="26"/>
  <c r="Y57" i="26"/>
  <c r="Z57" i="26"/>
  <c r="X55" i="26"/>
  <c r="Z55" i="26"/>
  <c r="Y55" i="26"/>
  <c r="X53" i="26"/>
  <c r="Z53" i="26"/>
  <c r="Y53" i="26"/>
  <c r="X72" i="26"/>
  <c r="Y72" i="26"/>
  <c r="X71" i="26"/>
  <c r="Y71" i="26"/>
  <c r="T70" i="26"/>
  <c r="V70" i="26"/>
  <c r="U70" i="26"/>
  <c r="T57" i="26"/>
  <c r="V57" i="26"/>
  <c r="U57" i="26"/>
  <c r="T55" i="26"/>
  <c r="U55" i="26"/>
  <c r="V55" i="26"/>
  <c r="T53" i="26"/>
  <c r="U53" i="26"/>
  <c r="V53" i="26"/>
  <c r="T51" i="26"/>
  <c r="U51" i="26"/>
  <c r="V51" i="26"/>
  <c r="V72" i="26"/>
  <c r="X58" i="26"/>
  <c r="Y58" i="26"/>
  <c r="Z58" i="26"/>
  <c r="X56" i="26"/>
  <c r="Y56" i="26"/>
  <c r="Z56" i="26"/>
  <c r="X54" i="26"/>
  <c r="Z54" i="26"/>
  <c r="Y54" i="26"/>
  <c r="X52" i="26"/>
  <c r="Z52" i="26"/>
  <c r="Y52" i="26"/>
  <c r="X50" i="26"/>
  <c r="Z50" i="26"/>
  <c r="Y50" i="26"/>
  <c r="T71" i="26"/>
  <c r="U71" i="26"/>
  <c r="T58" i="26"/>
  <c r="V58" i="26"/>
  <c r="U58" i="26"/>
  <c r="T56" i="26"/>
  <c r="V56" i="26"/>
  <c r="U56" i="26"/>
  <c r="X51" i="26"/>
  <c r="Z51" i="26"/>
  <c r="Y51" i="26"/>
  <c r="Z49" i="26"/>
  <c r="Z48" i="26"/>
  <c r="Y49" i="26"/>
  <c r="U49" i="26"/>
  <c r="Y48" i="26"/>
  <c r="U48" i="26"/>
  <c r="Y47" i="26"/>
  <c r="U47" i="26"/>
  <c r="Y46" i="26"/>
  <c r="U46" i="26"/>
  <c r="Y45" i="26"/>
  <c r="U45" i="26"/>
  <c r="V49" i="26"/>
  <c r="T44" i="26"/>
  <c r="X44" i="26"/>
  <c r="U44" i="26"/>
  <c r="Y44" i="26"/>
  <c r="U26" i="7"/>
  <c r="U27" i="7"/>
  <c r="Z27" i="7"/>
  <c r="K20" i="14"/>
  <c r="L20" i="14"/>
  <c r="AN12" i="23" l="1"/>
  <c r="I31" i="33"/>
  <c r="H31" i="33"/>
  <c r="H31" i="36"/>
  <c r="J31" i="33"/>
  <c r="AK8" i="23"/>
  <c r="AK9" i="23"/>
  <c r="AJ9" i="23"/>
  <c r="AJ10" i="23"/>
  <c r="AJ11" i="23"/>
  <c r="AK5" i="23"/>
  <c r="AK13" i="23"/>
  <c r="AJ8" i="23"/>
  <c r="AK4" i="23"/>
  <c r="AK12" i="23"/>
  <c r="AN13" i="23"/>
  <c r="AM7" i="23"/>
  <c r="AJ4" i="23"/>
  <c r="AJ5" i="23"/>
  <c r="AJ12" i="23"/>
  <c r="AK6" i="23"/>
  <c r="AK10" i="23"/>
  <c r="AN10" i="23"/>
  <c r="AM12" i="23"/>
  <c r="AJ6" i="23"/>
  <c r="AJ7" i="23"/>
  <c r="AJ13" i="23"/>
  <c r="AK7" i="23"/>
  <c r="AM8" i="23"/>
  <c r="AM13" i="23"/>
  <c r="AN6" i="23"/>
  <c r="AN5" i="23"/>
  <c r="AN8" i="23"/>
  <c r="AM4" i="23"/>
  <c r="AM9" i="23"/>
  <c r="AN7" i="23"/>
  <c r="AN4" i="23"/>
  <c r="AM5" i="23"/>
  <c r="AM11" i="23"/>
  <c r="AM6" i="23"/>
  <c r="AM10" i="23"/>
  <c r="AN11" i="23"/>
  <c r="AN9" i="23"/>
  <c r="AQ13" i="23"/>
  <c r="AQ12" i="23"/>
  <c r="AQ11" i="23"/>
  <c r="AQ10" i="23"/>
  <c r="AQ9" i="23"/>
  <c r="AQ8" i="23"/>
  <c r="AQ7" i="23"/>
  <c r="AQ6" i="23"/>
  <c r="AQ5" i="23"/>
  <c r="AQ4" i="23"/>
  <c r="AP13" i="23"/>
  <c r="AP12" i="23"/>
  <c r="AP11" i="23"/>
  <c r="AP10" i="23"/>
  <c r="AP9" i="23"/>
  <c r="AP8" i="23"/>
  <c r="AP7" i="23"/>
  <c r="AP6" i="23"/>
  <c r="AP5" i="23"/>
  <c r="AP4" i="23"/>
  <c r="AG13" i="23"/>
  <c r="AG12" i="23"/>
  <c r="AG11" i="23"/>
  <c r="AG10" i="23"/>
  <c r="AG9" i="23"/>
  <c r="AG8" i="23"/>
  <c r="AG7" i="23"/>
  <c r="AG6" i="23"/>
  <c r="AG5" i="23"/>
  <c r="AG4" i="23"/>
  <c r="AH13" i="23"/>
  <c r="AH12" i="23"/>
  <c r="AH11" i="23"/>
  <c r="AH10" i="23"/>
  <c r="AH9" i="23"/>
  <c r="AH8" i="23"/>
  <c r="AH7" i="23"/>
  <c r="AH6" i="23"/>
  <c r="AH5" i="23"/>
  <c r="AH4" i="23"/>
  <c r="M19" i="14"/>
  <c r="L19" i="14"/>
  <c r="K19" i="14"/>
  <c r="F50" i="7"/>
  <c r="EH7" i="28" s="1"/>
  <c r="F48" i="7"/>
  <c r="DZ7" i="28" s="1"/>
  <c r="F36" i="7"/>
  <c r="CD7" i="28" s="1"/>
  <c r="F38" i="7"/>
  <c r="CL7" i="28" s="1"/>
  <c r="F40" i="7"/>
  <c r="CT7" i="28" s="1"/>
  <c r="F42" i="7"/>
  <c r="DB7" i="28" s="1"/>
  <c r="F44" i="7"/>
  <c r="DJ7" i="28" s="1"/>
  <c r="F46" i="7"/>
  <c r="DR7" i="28" s="1"/>
  <c r="Q50" i="7" l="1"/>
  <c r="I30" i="33"/>
  <c r="J30" i="33"/>
  <c r="H30" i="33"/>
  <c r="H30" i="36"/>
  <c r="Q42" i="7"/>
  <c r="Q48" i="7"/>
  <c r="Q58" i="7"/>
  <c r="Q40" i="7"/>
  <c r="Q46" i="7"/>
  <c r="Q38" i="7"/>
  <c r="Q44" i="7"/>
  <c r="Q36" i="7"/>
  <c r="F81" i="26"/>
  <c r="F80" i="26"/>
  <c r="F79" i="26"/>
  <c r="F78" i="26"/>
  <c r="F77" i="26"/>
  <c r="F76" i="26"/>
  <c r="F75" i="26"/>
  <c r="F74" i="26"/>
  <c r="Q71" i="26"/>
  <c r="E46" i="26"/>
  <c r="H14" i="26"/>
  <c r="H5" i="26"/>
  <c r="AA82" i="27"/>
  <c r="L122" i="27"/>
  <c r="V195" i="27"/>
  <c r="AF162" i="27"/>
  <c r="Q235" i="27"/>
  <c r="AE194" i="27"/>
  <c r="AF259" i="27"/>
  <c r="AF35" i="27"/>
  <c r="R226" i="27"/>
  <c r="K153" i="27"/>
  <c r="V91" i="27"/>
  <c r="AF219" i="27"/>
  <c r="L53" i="27"/>
  <c r="K121" i="27"/>
  <c r="G90" i="27"/>
  <c r="K130" i="27"/>
  <c r="K203" i="27"/>
  <c r="V170" i="27"/>
  <c r="AA235" i="27"/>
  <c r="AE202" i="27"/>
  <c r="U267" i="27"/>
  <c r="U51" i="27"/>
  <c r="U234" i="27"/>
  <c r="AE153" i="27"/>
  <c r="K99" i="27"/>
  <c r="R235" i="27"/>
  <c r="G61" i="27"/>
  <c r="G169" i="27"/>
  <c r="AE178" i="27"/>
  <c r="L218" i="27"/>
  <c r="L121" i="27"/>
  <c r="AE258" i="27"/>
  <c r="AB257" i="27"/>
  <c r="R161" i="27"/>
  <c r="U74" i="27"/>
  <c r="V139" i="27"/>
  <c r="AB51" i="27"/>
  <c r="H106" i="27"/>
  <c r="R187" i="27"/>
  <c r="H84" i="27"/>
  <c r="R149" i="27"/>
  <c r="V116" i="27"/>
  <c r="Q186" i="27"/>
  <c r="K226" i="27"/>
  <c r="Q169" i="27"/>
  <c r="L266" i="27"/>
  <c r="G50" i="27"/>
  <c r="U217" i="27"/>
  <c r="AB74" i="27"/>
  <c r="K147" i="27"/>
  <c r="L59" i="27"/>
  <c r="L114" i="27"/>
  <c r="K195" i="27"/>
  <c r="H92" i="27"/>
  <c r="K234" i="27"/>
  <c r="U274" i="27"/>
  <c r="AF52" i="27"/>
  <c r="AA265" i="27"/>
  <c r="L65" i="27"/>
  <c r="H67" i="27"/>
  <c r="H122" i="27"/>
  <c r="G257" i="27"/>
  <c r="V107" i="27"/>
  <c r="R162" i="27"/>
  <c r="G243" i="27"/>
  <c r="H140" i="27"/>
  <c r="G205" i="27"/>
  <c r="K172" i="27"/>
  <c r="V97" i="27"/>
  <c r="L51" i="27"/>
  <c r="R153" i="27"/>
  <c r="Q91" i="27"/>
  <c r="AA50" i="27"/>
  <c r="AE115" i="27"/>
  <c r="AE170" i="27"/>
  <c r="V82" i="27"/>
  <c r="V155" i="27"/>
  <c r="V210" i="27"/>
  <c r="G121" i="27"/>
  <c r="AB188" i="27"/>
  <c r="K74" i="27"/>
  <c r="Q114" i="27"/>
  <c r="U187" i="27"/>
  <c r="V154" i="27"/>
  <c r="H219" i="27"/>
  <c r="AA186" i="27"/>
  <c r="G251" i="27"/>
  <c r="R265" i="27"/>
  <c r="K218" i="27"/>
  <c r="AF65" i="27"/>
  <c r="G83" i="27"/>
  <c r="Q195" i="27"/>
  <c r="AE37" i="27"/>
  <c r="G267" i="27"/>
  <c r="K77" i="27"/>
  <c r="R100" i="27"/>
  <c r="G122" i="27"/>
  <c r="Q162" i="27"/>
  <c r="K235" i="27"/>
  <c r="L227" i="27"/>
  <c r="AE260" i="27"/>
  <c r="K109" i="27"/>
  <c r="R180" i="27"/>
  <c r="V131" i="27"/>
  <c r="AF177" i="27"/>
  <c r="AF122" i="27"/>
  <c r="AB162" i="27"/>
  <c r="AE235" i="27"/>
  <c r="U210" i="27"/>
  <c r="L275" i="27"/>
  <c r="K242" i="27"/>
  <c r="R105" i="27"/>
  <c r="AB83" i="27"/>
  <c r="AE266" i="27"/>
  <c r="R58" i="27"/>
  <c r="AA131" i="27"/>
  <c r="AA225" i="27"/>
  <c r="AB93" i="27"/>
  <c r="U60" i="27"/>
  <c r="AB130" i="27"/>
  <c r="L170" i="27"/>
  <c r="R243" i="27"/>
  <c r="AA210" i="27"/>
  <c r="V57" i="27"/>
  <c r="H242" i="27"/>
  <c r="Q153" i="27"/>
  <c r="R91" i="27"/>
  <c r="R274" i="27"/>
  <c r="AE58" i="27"/>
  <c r="L139" i="27"/>
  <c r="H281" i="27"/>
  <c r="V101" i="27"/>
  <c r="AF60" i="27"/>
  <c r="AA218" i="27"/>
  <c r="AB258" i="27"/>
  <c r="L36" i="27"/>
  <c r="R217" i="27"/>
  <c r="AE82" i="27"/>
  <c r="K59" i="27"/>
  <c r="V114" i="27"/>
  <c r="AF153" i="27"/>
  <c r="U99" i="27"/>
  <c r="Q154" i="27"/>
  <c r="AB227" i="27"/>
  <c r="G132" i="27"/>
  <c r="H189" i="27"/>
  <c r="AF156" i="27"/>
  <c r="AF226" i="27"/>
  <c r="V266" i="27"/>
  <c r="G52" i="27"/>
  <c r="K265" i="27"/>
  <c r="L90" i="27"/>
  <c r="AA59" i="27"/>
  <c r="Q122" i="27"/>
  <c r="V201" i="27"/>
  <c r="AB99" i="27"/>
  <c r="AA154" i="27"/>
  <c r="L235" i="27"/>
  <c r="AE132" i="27"/>
  <c r="AB274" i="27"/>
  <c r="AB265" i="27"/>
  <c r="H105" i="27"/>
  <c r="V83" i="27"/>
  <c r="K50" i="27"/>
  <c r="AA107" i="27"/>
  <c r="U170" i="27"/>
  <c r="AF74" i="27"/>
  <c r="H147" i="27"/>
  <c r="H202" i="27"/>
  <c r="R57" i="27"/>
  <c r="AF180" i="27"/>
  <c r="V245" i="27"/>
  <c r="R212" i="27"/>
  <c r="K201" i="27"/>
  <c r="AB91" i="27"/>
  <c r="K66" i="27"/>
  <c r="L131" i="27"/>
  <c r="G98" i="27"/>
  <c r="AE155" i="27"/>
  <c r="Q218" i="27"/>
  <c r="AB122" i="27"/>
  <c r="H195" i="27"/>
  <c r="H250" i="27"/>
  <c r="H52" i="27"/>
  <c r="H228" i="27"/>
  <c r="AF114" i="27"/>
  <c r="L154" i="27"/>
  <c r="R227" i="27"/>
  <c r="AB194" i="27"/>
  <c r="Q267" i="27"/>
  <c r="AE226" i="27"/>
  <c r="V65" i="27"/>
  <c r="R75" i="27"/>
  <c r="V258" i="27"/>
  <c r="AF42" i="27"/>
  <c r="V123" i="27"/>
  <c r="U169" i="27"/>
  <c r="V85" i="27"/>
  <c r="AF36" i="27"/>
  <c r="AE117" i="27"/>
  <c r="AA140" i="27"/>
  <c r="AE162" i="27"/>
  <c r="L202" i="27"/>
  <c r="R275" i="27"/>
  <c r="G194" i="27"/>
  <c r="G157" i="27"/>
  <c r="K157" i="27"/>
  <c r="Q236" i="27"/>
  <c r="AA251" i="27"/>
  <c r="L77" i="27"/>
  <c r="G108" i="27"/>
  <c r="V173" i="27"/>
  <c r="V204" i="27"/>
  <c r="V99" i="27"/>
  <c r="R177" i="27"/>
  <c r="K209" i="27"/>
  <c r="G103" i="27"/>
  <c r="K170" i="27"/>
  <c r="AB210" i="27"/>
  <c r="L250" i="27"/>
  <c r="AB20" i="27"/>
  <c r="G161" i="27"/>
  <c r="V74" i="27"/>
  <c r="AF43" i="27"/>
  <c r="U106" i="27"/>
  <c r="L105" i="27"/>
  <c r="H83" i="27"/>
  <c r="H138" i="27"/>
  <c r="V219" i="27"/>
  <c r="AA116" i="27"/>
  <c r="L181" i="27"/>
  <c r="V148" i="27"/>
  <c r="U218" i="27"/>
  <c r="Q258" i="27"/>
  <c r="AB28" i="27"/>
  <c r="AE161" i="27"/>
  <c r="U82" i="27"/>
  <c r="H51" i="27"/>
  <c r="AB106" i="27"/>
  <c r="G153" i="27"/>
  <c r="L91" i="27"/>
  <c r="R146" i="27"/>
  <c r="K227" i="27"/>
  <c r="H124" i="27"/>
  <c r="G189" i="27"/>
  <c r="K156" i="27"/>
  <c r="K105" i="27"/>
  <c r="AA75" i="27"/>
  <c r="Q50" i="27"/>
  <c r="V115" i="27"/>
  <c r="G82" i="27"/>
  <c r="AA139" i="27"/>
  <c r="U202" i="27"/>
  <c r="AF106" i="27"/>
  <c r="AB179" i="27"/>
  <c r="AF234" i="27"/>
  <c r="R281" i="27"/>
  <c r="AA212" i="27"/>
  <c r="R277" i="27"/>
  <c r="V244" i="27"/>
  <c r="AF105" i="27"/>
  <c r="L83" i="27"/>
  <c r="H50" i="27"/>
  <c r="Q123" i="27"/>
  <c r="AF82" i="27"/>
  <c r="AE147" i="27"/>
  <c r="AB202" i="27"/>
  <c r="R114" i="27"/>
  <c r="V187" i="27"/>
  <c r="R242" i="27"/>
  <c r="R36" i="27"/>
  <c r="Q201" i="27"/>
  <c r="H58" i="27"/>
  <c r="R131" i="27"/>
  <c r="AA98" i="27"/>
  <c r="Q171" i="27"/>
  <c r="AF130" i="27"/>
  <c r="AB195" i="27"/>
  <c r="AB250" i="27"/>
  <c r="V162" i="27"/>
  <c r="V235" i="27"/>
  <c r="AB161" i="27"/>
  <c r="Q226" i="27"/>
  <c r="AB268" i="27"/>
  <c r="G107" i="27"/>
  <c r="H66" i="27"/>
  <c r="V106" i="27"/>
  <c r="V179" i="27"/>
  <c r="AF146" i="27"/>
  <c r="Q219" i="27"/>
  <c r="H178" i="27"/>
  <c r="AE243" i="27"/>
  <c r="H217" i="27"/>
  <c r="R210" i="27"/>
  <c r="G65" i="27"/>
  <c r="V75" i="27"/>
  <c r="G179" i="27"/>
  <c r="U37" i="27"/>
  <c r="G202" i="27"/>
  <c r="U242" i="27"/>
  <c r="U281" i="27"/>
  <c r="AB41" i="27"/>
  <c r="U66" i="27"/>
  <c r="AF27" i="27"/>
  <c r="AB90" i="27"/>
  <c r="U65" i="27"/>
  <c r="L75" i="27"/>
  <c r="L130" i="27"/>
  <c r="G211" i="27"/>
  <c r="AF108" i="27"/>
  <c r="G173" i="27"/>
  <c r="K140" i="27"/>
  <c r="K205" i="27"/>
  <c r="R228" i="27"/>
  <c r="G250" i="27"/>
  <c r="R97" i="27"/>
  <c r="AF68" i="27"/>
  <c r="AB27" i="27"/>
  <c r="AF275" i="27"/>
  <c r="AE274" i="27"/>
  <c r="AB53" i="27"/>
  <c r="Q92" i="27"/>
  <c r="U165" i="27"/>
  <c r="AF250" i="27"/>
  <c r="Q161" i="27"/>
  <c r="AB76" i="27"/>
  <c r="AF59" i="27"/>
  <c r="AB153" i="27"/>
  <c r="G91" i="27"/>
  <c r="L146" i="27"/>
  <c r="V58" i="27"/>
  <c r="U131" i="27"/>
  <c r="G186" i="27"/>
  <c r="AA259" i="27"/>
  <c r="U164" i="27"/>
  <c r="AE221" i="27"/>
  <c r="AF188" i="27"/>
  <c r="AF258" i="27"/>
  <c r="H161" i="27"/>
  <c r="K84" i="27"/>
  <c r="V67" i="27"/>
  <c r="R201" i="27"/>
  <c r="AF91" i="27"/>
  <c r="K154" i="27"/>
  <c r="AF58" i="27"/>
  <c r="AB131" i="27"/>
  <c r="AB186" i="27"/>
  <c r="L267" i="27"/>
  <c r="AE164" i="27"/>
  <c r="V229" i="27"/>
  <c r="AB105" i="27"/>
  <c r="U50" i="27"/>
  <c r="U123" i="27"/>
  <c r="R90" i="27"/>
  <c r="AA155" i="27"/>
  <c r="AA122" i="27"/>
  <c r="K187" i="27"/>
  <c r="V242" i="27"/>
  <c r="U154" i="27"/>
  <c r="U227" i="27"/>
  <c r="K97" i="27"/>
  <c r="L138" i="27"/>
  <c r="G260" i="27"/>
  <c r="AE59" i="27"/>
  <c r="L153" i="27"/>
  <c r="AE50" i="27"/>
  <c r="H123" i="27"/>
  <c r="U98" i="27"/>
  <c r="R163" i="27"/>
  <c r="G130" i="27"/>
  <c r="AA187" i="27"/>
  <c r="Q250" i="27"/>
  <c r="AE154" i="27"/>
  <c r="H227" i="27"/>
  <c r="AE97" i="27"/>
  <c r="AF178" i="27"/>
  <c r="AA58" i="27"/>
  <c r="AE98" i="27"/>
  <c r="AA171" i="27"/>
  <c r="Q146" i="27"/>
  <c r="V211" i="27"/>
  <c r="G178" i="27"/>
  <c r="H235" i="27"/>
  <c r="Q217" i="27"/>
  <c r="AF202" i="27"/>
  <c r="AE275" i="27"/>
  <c r="AA67" i="27"/>
  <c r="L163" i="27"/>
  <c r="AA233" i="27"/>
  <c r="AF235" i="27"/>
  <c r="AE106" i="27"/>
  <c r="AB146" i="27"/>
  <c r="AB219" i="27"/>
  <c r="Q194" i="27"/>
  <c r="L259" i="27"/>
  <c r="G226" i="27"/>
  <c r="AB57" i="27"/>
  <c r="AF67" i="27"/>
  <c r="AE250" i="27"/>
  <c r="AF34" i="27"/>
  <c r="AF115" i="27"/>
  <c r="Q121" i="27"/>
  <c r="AF77" i="27"/>
  <c r="AB242" i="27"/>
  <c r="AF41" i="27"/>
  <c r="U68" i="27"/>
  <c r="V51" i="27"/>
  <c r="V105" i="27"/>
  <c r="H75" i="27"/>
  <c r="Q138" i="27"/>
  <c r="AE42" i="27"/>
  <c r="AB115" i="27"/>
  <c r="AB170" i="27"/>
  <c r="V251" i="27"/>
  <c r="AF148" i="27"/>
  <c r="V213" i="27"/>
  <c r="L180" i="27"/>
  <c r="K194" i="27"/>
  <c r="AF268" i="27"/>
  <c r="AA161" i="27"/>
  <c r="AB59" i="27"/>
  <c r="H201" i="27"/>
  <c r="AB218" i="27"/>
  <c r="V132" i="27"/>
  <c r="L195" i="27"/>
  <c r="Q101" i="27"/>
  <c r="L132" i="27"/>
  <c r="L205" i="27"/>
  <c r="G236" i="27"/>
  <c r="R203" i="27"/>
  <c r="V53" i="27"/>
  <c r="AB84" i="27"/>
  <c r="AA141" i="27"/>
  <c r="H150" i="27"/>
  <c r="G231" i="27"/>
  <c r="AB198" i="27"/>
  <c r="K237" i="27"/>
  <c r="H267" i="27"/>
  <c r="AE49" i="27"/>
  <c r="AE109" i="27"/>
  <c r="AA188" i="27"/>
  <c r="K155" i="27"/>
  <c r="V217" i="27"/>
  <c r="R67" i="27"/>
  <c r="V257" i="27"/>
  <c r="Q107" i="27"/>
  <c r="AF66" i="27"/>
  <c r="AF131" i="27"/>
  <c r="AE186" i="27"/>
  <c r="L98" i="27"/>
  <c r="V171" i="27"/>
  <c r="L226" i="27"/>
  <c r="G225" i="27"/>
  <c r="AF204" i="27"/>
  <c r="K269" i="27"/>
  <c r="U236" i="27"/>
  <c r="H65" i="27"/>
  <c r="K75" i="27"/>
  <c r="AF26" i="27"/>
  <c r="AF107" i="27"/>
  <c r="AE74" i="27"/>
  <c r="U139" i="27"/>
  <c r="L194" i="27"/>
  <c r="Q106" i="27"/>
  <c r="U179" i="27"/>
  <c r="G234" i="27"/>
  <c r="AE225" i="27"/>
  <c r="G212" i="27"/>
  <c r="AE269" i="27"/>
  <c r="AB50" i="27"/>
  <c r="V90" i="27"/>
  <c r="V163" i="27"/>
  <c r="H130" i="27"/>
  <c r="Q203" i="27"/>
  <c r="AA162" i="27"/>
  <c r="AA227" i="27"/>
  <c r="AA97" i="27"/>
  <c r="V194" i="27"/>
  <c r="R267" i="27"/>
  <c r="R59" i="27"/>
  <c r="AF123" i="27"/>
  <c r="AA177" i="27"/>
  <c r="K211" i="27"/>
  <c r="L58" i="27"/>
  <c r="Q98" i="27"/>
  <c r="K171" i="27"/>
  <c r="R138" i="27"/>
  <c r="AA203" i="27"/>
  <c r="AF170" i="27"/>
  <c r="U235" i="27"/>
  <c r="L161" i="27"/>
  <c r="Q202" i="27"/>
  <c r="U275" i="27"/>
  <c r="K67" i="27"/>
  <c r="G147" i="27"/>
  <c r="G106" i="27"/>
  <c r="U146" i="27"/>
  <c r="U219" i="27"/>
  <c r="V186" i="27"/>
  <c r="AF251" i="27"/>
  <c r="AE218" i="27"/>
  <c r="H57" i="27"/>
  <c r="Q67" i="27"/>
  <c r="K250" i="27"/>
  <c r="AF257" i="27"/>
  <c r="G115" i="27"/>
  <c r="AB275" i="27"/>
  <c r="G77" i="27"/>
  <c r="AF281" i="27"/>
  <c r="G154" i="27"/>
  <c r="U194" i="27"/>
  <c r="K267" i="27"/>
  <c r="V234" i="27"/>
  <c r="U105" i="27"/>
  <c r="AA266" i="27"/>
  <c r="H257" i="27"/>
  <c r="K115" i="27"/>
  <c r="G217" i="27"/>
  <c r="R82" i="27"/>
  <c r="K163" i="27"/>
  <c r="AA52" i="27"/>
  <c r="G125" i="27"/>
  <c r="U161" i="27"/>
  <c r="V59" i="27"/>
  <c r="U201" i="27"/>
  <c r="AE91" i="27"/>
  <c r="Q58" i="27"/>
  <c r="G123" i="27"/>
  <c r="L178" i="27"/>
  <c r="Q90" i="27"/>
  <c r="U163" i="27"/>
  <c r="G218" i="27"/>
  <c r="AA121" i="27"/>
  <c r="U196" i="27"/>
  <c r="AE253" i="27"/>
  <c r="AA220" i="27"/>
  <c r="AB147" i="27"/>
  <c r="K37" i="27"/>
  <c r="R257" i="27"/>
  <c r="K107" i="27"/>
  <c r="L74" i="27"/>
  <c r="AA105" i="27"/>
  <c r="V228" i="27"/>
  <c r="K225" i="27"/>
  <c r="L141" i="27"/>
  <c r="AA172" i="27"/>
  <c r="AA242" i="27"/>
  <c r="AA276" i="27"/>
  <c r="AF169" i="27"/>
  <c r="H93" i="27"/>
  <c r="U132" i="27"/>
  <c r="Q189" i="27"/>
  <c r="H190" i="27"/>
  <c r="H76" i="27"/>
  <c r="Q246" i="27"/>
  <c r="AF33" i="27"/>
  <c r="AB234" i="27"/>
  <c r="AA173" i="27"/>
  <c r="AB165" i="27"/>
  <c r="AF236" i="27"/>
  <c r="AF267" i="27"/>
  <c r="K85" i="27"/>
  <c r="Q65" i="27"/>
  <c r="AB26" i="27"/>
  <c r="AB107" i="27"/>
  <c r="K82" i="27"/>
  <c r="R147" i="27"/>
  <c r="G114" i="27"/>
  <c r="AF171" i="27"/>
  <c r="Q234" i="27"/>
  <c r="AB138" i="27"/>
  <c r="AA211" i="27"/>
  <c r="AF266" i="27"/>
  <c r="AB68" i="27"/>
  <c r="H244" i="27"/>
  <c r="G265" i="27"/>
  <c r="Q105" i="27"/>
  <c r="AE34" i="27"/>
  <c r="R115" i="27"/>
  <c r="AB82" i="27"/>
  <c r="Q155" i="27"/>
  <c r="AE114" i="27"/>
  <c r="AF179" i="27"/>
  <c r="AA234" i="27"/>
  <c r="V146" i="27"/>
  <c r="L219" i="27"/>
  <c r="L274" i="27"/>
  <c r="K98" i="27"/>
  <c r="H252" i="27"/>
  <c r="AB35" i="27"/>
  <c r="AE90" i="27"/>
  <c r="AA130" i="27"/>
  <c r="AF203" i="27"/>
  <c r="K178" i="27"/>
  <c r="L243" i="27"/>
  <c r="K210" i="27"/>
  <c r="AA267" i="27"/>
  <c r="AF51" i="27"/>
  <c r="AE234" i="27"/>
  <c r="AF201" i="27"/>
  <c r="AA99" i="27"/>
  <c r="K251" i="27"/>
  <c r="AF61" i="27"/>
  <c r="Q225" i="27"/>
  <c r="H98" i="27"/>
  <c r="V138" i="27"/>
  <c r="L211" i="27"/>
  <c r="AA178" i="27"/>
  <c r="Q251" i="27"/>
  <c r="AF210" i="27"/>
  <c r="H275" i="27"/>
  <c r="Q59" i="27"/>
  <c r="L242" i="27"/>
  <c r="K257" i="27"/>
  <c r="L107" i="27"/>
  <c r="AB259" i="27"/>
  <c r="H146" i="27"/>
  <c r="L186" i="27"/>
  <c r="R259" i="27"/>
  <c r="AA226" i="27"/>
  <c r="K65" i="27"/>
  <c r="AA258" i="27"/>
  <c r="U257" i="27"/>
  <c r="R107" i="27"/>
  <c r="V161" i="27"/>
  <c r="H74" i="27"/>
  <c r="R155" i="27"/>
  <c r="AF44" i="27"/>
  <c r="R117" i="27"/>
  <c r="R84" i="27"/>
  <c r="H194" i="27"/>
  <c r="R234" i="27"/>
  <c r="L225" i="27"/>
  <c r="AF274" i="27"/>
  <c r="G58" i="27"/>
  <c r="V265" i="27"/>
  <c r="U90" i="27"/>
  <c r="L155" i="27"/>
  <c r="AE67" i="27"/>
  <c r="AE122" i="27"/>
  <c r="V203" i="27"/>
  <c r="AE100" i="27"/>
  <c r="L165" i="27"/>
  <c r="AE201" i="27"/>
  <c r="R99" i="27"/>
  <c r="AB66" i="27"/>
  <c r="Q139" i="27"/>
  <c r="AB98" i="27"/>
  <c r="AF163" i="27"/>
  <c r="H218" i="27"/>
  <c r="V130" i="27"/>
  <c r="L203" i="27"/>
  <c r="R258" i="27"/>
  <c r="R60" i="27"/>
  <c r="AB236" i="27"/>
  <c r="H226" i="27"/>
  <c r="U268" i="27"/>
  <c r="V267" i="27"/>
  <c r="AE26" i="27"/>
  <c r="R74" i="27"/>
  <c r="V147" i="27"/>
  <c r="AA114" i="27"/>
  <c r="AF83" i="27"/>
  <c r="H49" i="27"/>
  <c r="L84" i="27"/>
  <c r="AA181" i="27"/>
  <c r="G220" i="27"/>
  <c r="L171" i="27"/>
  <c r="V37" i="27"/>
  <c r="G76" i="27"/>
  <c r="Q141" i="27"/>
  <c r="L172" i="27"/>
  <c r="V281" i="27"/>
  <c r="G238" i="27"/>
  <c r="AB173" i="27"/>
  <c r="Q73" i="27"/>
  <c r="AB30" i="27"/>
  <c r="AE65" i="27"/>
  <c r="R186" i="27"/>
  <c r="AE213" i="27"/>
  <c r="AB49" i="27"/>
  <c r="AE36" i="27"/>
  <c r="V125" i="27"/>
  <c r="G156" i="27"/>
  <c r="V221" i="27"/>
  <c r="R252" i="27"/>
  <c r="AF243" i="27"/>
  <c r="AE61" i="27"/>
  <c r="H70" i="27"/>
  <c r="AB34" i="27"/>
  <c r="Q82" i="27"/>
  <c r="U155" i="27"/>
  <c r="V122" i="27"/>
  <c r="H187" i="27"/>
  <c r="AB154" i="27"/>
  <c r="G219" i="27"/>
  <c r="V274" i="27"/>
  <c r="K186" i="27"/>
  <c r="U259" i="27"/>
  <c r="G51" i="27"/>
  <c r="Q83" i="27"/>
  <c r="K113" i="27"/>
  <c r="R179" i="27"/>
  <c r="AB42" i="27"/>
  <c r="H82" i="27"/>
  <c r="AB155" i="27"/>
  <c r="U130" i="27"/>
  <c r="R195" i="27"/>
  <c r="U162" i="27"/>
  <c r="AA219" i="27"/>
  <c r="Q97" i="27"/>
  <c r="AF186" i="27"/>
  <c r="AE259" i="27"/>
  <c r="AA51" i="27"/>
  <c r="AF99" i="27"/>
  <c r="AF113" i="27"/>
  <c r="G195" i="27"/>
  <c r="K138" i="27"/>
  <c r="Q178" i="27"/>
  <c r="U251" i="27"/>
  <c r="V218" i="27"/>
  <c r="AF57" i="27"/>
  <c r="AA250" i="27"/>
  <c r="AA153" i="27"/>
  <c r="Q99" i="27"/>
  <c r="G97" i="27"/>
  <c r="L66" i="27"/>
  <c r="Q147" i="27"/>
  <c r="AE28" i="27"/>
  <c r="G109" i="27"/>
  <c r="AE68" i="27"/>
  <c r="AE138" i="27"/>
  <c r="AB178" i="27"/>
  <c r="AB251" i="27"/>
  <c r="U226" i="27"/>
  <c r="V121" i="27"/>
  <c r="G258" i="27"/>
  <c r="L201" i="27"/>
  <c r="AE99" i="27"/>
  <c r="H97" i="27"/>
  <c r="G74" i="27"/>
  <c r="AA147" i="27"/>
  <c r="AB36" i="27"/>
  <c r="H186" i="27"/>
  <c r="AB226" i="27"/>
  <c r="AB169" i="27"/>
  <c r="Q274" i="27"/>
  <c r="AF50" i="27"/>
  <c r="AB217" i="27"/>
  <c r="L82" i="27"/>
  <c r="AF147" i="27"/>
  <c r="U67" i="27"/>
  <c r="U122" i="27"/>
  <c r="AA195" i="27"/>
  <c r="Q100" i="27"/>
  <c r="AA157" i="27"/>
  <c r="AA124" i="27"/>
  <c r="H234" i="27"/>
  <c r="H274" i="27"/>
  <c r="H60" i="27"/>
  <c r="AB43" i="27"/>
  <c r="AB65" i="27"/>
  <c r="G75" i="27"/>
  <c r="R130" i="27"/>
  <c r="AA257" i="27"/>
  <c r="U115" i="27"/>
  <c r="G170" i="27"/>
  <c r="AA243" i="27"/>
  <c r="G148" i="27"/>
  <c r="L257" i="27"/>
  <c r="AE66" i="27"/>
  <c r="H139" i="27"/>
  <c r="U114" i="27"/>
  <c r="L179" i="27"/>
  <c r="K146" i="27"/>
  <c r="H203" i="27"/>
  <c r="Q266" i="27"/>
  <c r="H170" i="27"/>
  <c r="AB243" i="27"/>
  <c r="AA217" i="27"/>
  <c r="Q265" i="27"/>
  <c r="H276" i="27"/>
  <c r="L147" i="27"/>
  <c r="V233" i="27"/>
  <c r="Q52" i="27"/>
  <c r="AA74" i="27"/>
  <c r="H114" i="27"/>
  <c r="AB187" i="27"/>
  <c r="K162" i="27"/>
  <c r="AE203" i="27"/>
  <c r="L61" i="27"/>
  <c r="R132" i="27"/>
  <c r="AA194" i="27"/>
  <c r="L260" i="27"/>
  <c r="Q57" i="27"/>
  <c r="AE85" i="27"/>
  <c r="AE116" i="27"/>
  <c r="R181" i="27"/>
  <c r="AE212" i="27"/>
  <c r="U85" i="27"/>
  <c r="AE278" i="27"/>
  <c r="AA261" i="27"/>
  <c r="AE63" i="27"/>
  <c r="AA86" i="27"/>
  <c r="K83" i="27"/>
  <c r="Q281" i="27"/>
  <c r="H265" i="27"/>
  <c r="R61" i="27"/>
  <c r="AA92" i="27"/>
  <c r="AE165" i="27"/>
  <c r="AB196" i="27"/>
  <c r="AB75" i="27"/>
  <c r="AE113" i="27"/>
  <c r="AA36" i="27"/>
  <c r="U109" i="27"/>
  <c r="H110" i="27"/>
  <c r="Q210" i="27"/>
  <c r="V98" i="27"/>
  <c r="U258" i="27"/>
  <c r="G84" i="27"/>
  <c r="H99" i="27"/>
  <c r="U204" i="27"/>
  <c r="Q74" i="27"/>
  <c r="AB123" i="27"/>
  <c r="Q228" i="27"/>
  <c r="G203" i="27"/>
  <c r="AF194" i="27"/>
  <c r="K90" i="27"/>
  <c r="AE242" i="27"/>
  <c r="L60" i="27"/>
  <c r="U113" i="27"/>
  <c r="AF62" i="27"/>
  <c r="L158" i="27"/>
  <c r="V202" i="27"/>
  <c r="AA61" i="27"/>
  <c r="G242" i="27"/>
  <c r="G187" i="27"/>
  <c r="AE133" i="27"/>
  <c r="V61" i="27"/>
  <c r="G180" i="27"/>
  <c r="U261" i="27"/>
  <c r="U151" i="27"/>
  <c r="AA118" i="27"/>
  <c r="G210" i="27"/>
  <c r="AA274" i="27"/>
  <c r="V197" i="27"/>
  <c r="K173" i="27"/>
  <c r="R244" i="27"/>
  <c r="L57" i="27"/>
  <c r="H85" i="27"/>
  <c r="AB116" i="27"/>
  <c r="AF181" i="27"/>
  <c r="AB212" i="27"/>
  <c r="AF139" i="27"/>
  <c r="H233" i="27"/>
  <c r="H249" i="27"/>
  <c r="H111" i="27"/>
  <c r="Q86" i="27"/>
  <c r="H159" i="27"/>
  <c r="H182" i="27"/>
  <c r="R98" i="27"/>
  <c r="R83" i="27"/>
  <c r="AA221" i="27"/>
  <c r="U177" i="27"/>
  <c r="Q60" i="27"/>
  <c r="AF133" i="27"/>
  <c r="AB164" i="27"/>
  <c r="Q130" i="27"/>
  <c r="AF260" i="27"/>
  <c r="V275" i="27"/>
  <c r="U77" i="27"/>
  <c r="AE78" i="27"/>
  <c r="AB159" i="27"/>
  <c r="AF138" i="27"/>
  <c r="AA123" i="27"/>
  <c r="H229" i="27"/>
  <c r="AB177" i="27"/>
  <c r="K68" i="27"/>
  <c r="V141" i="27"/>
  <c r="G172" i="27"/>
  <c r="R170" i="27"/>
  <c r="L268" i="27"/>
  <c r="U121" i="27"/>
  <c r="AE77" i="27"/>
  <c r="H86" i="27"/>
  <c r="K167" i="27"/>
  <c r="H134" i="27"/>
  <c r="AA84" i="27"/>
  <c r="U186" i="27"/>
  <c r="AB163" i="27"/>
  <c r="L106" i="27"/>
  <c r="L233" i="27"/>
  <c r="K76" i="27"/>
  <c r="U149" i="27"/>
  <c r="AB172" i="27"/>
  <c r="AE210" i="27"/>
  <c r="U276" i="27"/>
  <c r="K169" i="27"/>
  <c r="R85" i="27"/>
  <c r="Q94" i="27"/>
  <c r="AF167" i="27"/>
  <c r="L142" i="27"/>
  <c r="U171" i="27"/>
  <c r="G253" i="27"/>
  <c r="AE189" i="27"/>
  <c r="Q268" i="27"/>
  <c r="G281" i="27"/>
  <c r="L109" i="27"/>
  <c r="G140" i="27"/>
  <c r="V205" i="27"/>
  <c r="R236" i="27"/>
  <c r="AB203" i="27"/>
  <c r="AB45" i="27"/>
  <c r="AF54" i="27"/>
  <c r="G135" i="27"/>
  <c r="AB102" i="27"/>
  <c r="R183" i="27"/>
  <c r="Q187" i="27"/>
  <c r="K244" i="27"/>
  <c r="AB101" i="27"/>
  <c r="AE172" i="27"/>
  <c r="H107" i="27"/>
  <c r="G177" i="27"/>
  <c r="R52" i="27"/>
  <c r="R125" i="27"/>
  <c r="L156" i="27"/>
  <c r="U221" i="27"/>
  <c r="V252" i="27"/>
  <c r="AB245" i="27"/>
  <c r="G55" i="27"/>
  <c r="U249" i="27"/>
  <c r="V89" i="27"/>
  <c r="AB63" i="27"/>
  <c r="L62" i="27"/>
  <c r="AF127" i="27"/>
  <c r="AA110" i="27"/>
  <c r="U57" i="27"/>
  <c r="Q179" i="27"/>
  <c r="AA201" i="27"/>
  <c r="AE141" i="27"/>
  <c r="AF154" i="27"/>
  <c r="H266" i="27"/>
  <c r="U147" i="27"/>
  <c r="H90" i="27"/>
  <c r="G146" i="27"/>
  <c r="L258" i="27"/>
  <c r="AB267" i="27"/>
  <c r="H163" i="27"/>
  <c r="AB281" i="27"/>
  <c r="H148" i="27"/>
  <c r="H221" i="27"/>
  <c r="G110" i="27"/>
  <c r="K111" i="27"/>
  <c r="U266" i="27"/>
  <c r="Q211" i="27"/>
  <c r="Q140" i="27"/>
  <c r="AE121" i="27"/>
  <c r="U181" i="27"/>
  <c r="L101" i="27"/>
  <c r="V220" i="27"/>
  <c r="AA209" i="27"/>
  <c r="AB191" i="27"/>
  <c r="U166" i="27"/>
  <c r="V177" i="27"/>
  <c r="U58" i="27"/>
  <c r="G274" i="27"/>
  <c r="K221" i="27"/>
  <c r="V113" i="27"/>
  <c r="L52" i="27"/>
  <c r="U133" i="27"/>
  <c r="AA156" i="27"/>
  <c r="K229" i="27"/>
  <c r="Q260" i="27"/>
  <c r="H259" i="27"/>
  <c r="R69" i="27"/>
  <c r="G78" i="27"/>
  <c r="H151" i="27"/>
  <c r="V126" i="27"/>
  <c r="G139" i="27"/>
  <c r="Q230" i="27"/>
  <c r="AA65" i="27"/>
  <c r="K52" i="27"/>
  <c r="AA83" i="27"/>
  <c r="AE69" i="27"/>
  <c r="Q108" i="27"/>
  <c r="G181" i="27"/>
  <c r="AA204" i="27"/>
  <c r="AA115" i="27"/>
  <c r="Q233" i="27"/>
  <c r="AB52" i="27"/>
  <c r="V117" i="27"/>
  <c r="K126" i="27"/>
  <c r="AF199" i="27"/>
  <c r="L50" i="27"/>
  <c r="L76" i="27"/>
  <c r="AE107" i="27"/>
  <c r="R77" i="27"/>
  <c r="AA108" i="27"/>
  <c r="AE181" i="27"/>
  <c r="H212" i="27"/>
  <c r="AE139" i="27"/>
  <c r="AE233" i="27"/>
  <c r="AA60" i="27"/>
  <c r="Q125" i="27"/>
  <c r="AE126" i="27"/>
  <c r="H207" i="27"/>
  <c r="Q182" i="27"/>
  <c r="AA133" i="27"/>
  <c r="AF90" i="27"/>
  <c r="K92" i="27"/>
  <c r="G131" i="27"/>
  <c r="G85" i="27"/>
  <c r="L116" i="27"/>
  <c r="L189" i="27"/>
  <c r="K220" i="27"/>
  <c r="Q163" i="27"/>
  <c r="AF21" i="27"/>
  <c r="R68" i="27"/>
  <c r="AF125" i="27"/>
  <c r="AB134" i="27"/>
  <c r="G215" i="27"/>
  <c r="AF182" i="27"/>
  <c r="V226" i="27"/>
  <c r="AE219" i="27"/>
  <c r="AE146" i="27"/>
  <c r="AF37" i="27"/>
  <c r="AE76" i="27"/>
  <c r="AF149" i="27"/>
  <c r="AE180" i="27"/>
  <c r="K258" i="27"/>
  <c r="AE276" i="27"/>
  <c r="AE169" i="27"/>
  <c r="Q93" i="27"/>
  <c r="AA94" i="27"/>
  <c r="H175" i="27"/>
  <c r="Q150" i="27"/>
  <c r="V172" i="27"/>
  <c r="AA146" i="27"/>
  <c r="R133" i="27"/>
  <c r="AB149" i="27"/>
  <c r="AE220" i="27"/>
  <c r="K243" i="27"/>
  <c r="AA69" i="27"/>
  <c r="H100" i="27"/>
  <c r="AA165" i="27"/>
  <c r="AF196" i="27"/>
  <c r="AE75" i="27"/>
  <c r="AB113" i="27"/>
  <c r="AA145" i="27"/>
  <c r="AB95" i="27"/>
  <c r="Q70" i="27"/>
  <c r="AB79" i="27"/>
  <c r="AF111" i="27"/>
  <c r="AF102" i="27"/>
  <c r="U175" i="27"/>
  <c r="AF150" i="27"/>
  <c r="AB215" i="27"/>
  <c r="Q89" i="27"/>
  <c r="Q87" i="27"/>
  <c r="R250" i="27"/>
  <c r="R76" i="27"/>
  <c r="AB97" i="27"/>
  <c r="AB108" i="27"/>
  <c r="R66" i="27"/>
  <c r="U265" i="27"/>
  <c r="K202" i="27"/>
  <c r="G155" i="27"/>
  <c r="AB201" i="27"/>
  <c r="Q170" i="27"/>
  <c r="Q242" i="27"/>
  <c r="AB60" i="27"/>
  <c r="AE251" i="27"/>
  <c r="AE188" i="27"/>
  <c r="G235" i="27"/>
  <c r="AE55" i="27"/>
  <c r="R151" i="27"/>
  <c r="R50" i="27"/>
  <c r="K281" i="27"/>
  <c r="V180" i="27"/>
  <c r="Q68" i="27"/>
  <c r="K219" i="27"/>
  <c r="AB141" i="27"/>
  <c r="AA260" i="27"/>
  <c r="K158" i="27"/>
  <c r="AA231" i="27"/>
  <c r="R206" i="27"/>
  <c r="Q245" i="27"/>
  <c r="R123" i="27"/>
  <c r="AF28" i="27"/>
  <c r="G67" i="27"/>
  <c r="Q69" i="27"/>
  <c r="L100" i="27"/>
  <c r="L173" i="27"/>
  <c r="G204" i="27"/>
  <c r="G99" i="27"/>
  <c r="L177" i="27"/>
  <c r="AE44" i="27"/>
  <c r="H109" i="27"/>
  <c r="AF118" i="27"/>
  <c r="K199" i="27"/>
  <c r="AE166" i="27"/>
  <c r="K53" i="27"/>
  <c r="R270" i="27"/>
  <c r="U83" i="27"/>
  <c r="H172" i="27"/>
  <c r="AB235" i="27"/>
  <c r="G117" i="27"/>
  <c r="R148" i="27"/>
  <c r="L221" i="27"/>
  <c r="K252" i="27"/>
  <c r="H243" i="27"/>
  <c r="L69" i="27"/>
  <c r="AA100" i="27"/>
  <c r="H157" i="27"/>
  <c r="AB166" i="27"/>
  <c r="G247" i="27"/>
  <c r="L123" i="27"/>
  <c r="K188" i="27"/>
  <c r="H251" i="27"/>
  <c r="AB117" i="27"/>
  <c r="Q156" i="27"/>
  <c r="Q229" i="27"/>
  <c r="AE252" i="27"/>
  <c r="V259" i="27"/>
  <c r="Q77" i="27"/>
  <c r="V108" i="27"/>
  <c r="V165" i="27"/>
  <c r="G174" i="27"/>
  <c r="AA247" i="27"/>
  <c r="R222" i="27"/>
  <c r="K261" i="27"/>
  <c r="AA163" i="27"/>
  <c r="V196" i="27"/>
  <c r="G57" i="27"/>
  <c r="L125" i="27"/>
  <c r="H156" i="27"/>
  <c r="AB114" i="27"/>
  <c r="AB260" i="27"/>
  <c r="G275" i="27"/>
  <c r="AB77" i="27"/>
  <c r="G116" i="27"/>
  <c r="U173" i="27"/>
  <c r="AF174" i="27"/>
  <c r="H162" i="27"/>
  <c r="U230" i="27"/>
  <c r="U138" i="27"/>
  <c r="V100" i="27"/>
  <c r="AE163" i="27"/>
  <c r="AB85" i="27"/>
  <c r="Q124" i="27"/>
  <c r="U197" i="27"/>
  <c r="AF220" i="27"/>
  <c r="H171" i="27"/>
  <c r="AF29" i="27"/>
  <c r="V76" i="27"/>
  <c r="L133" i="27"/>
  <c r="G142" i="27"/>
  <c r="AA215" i="27"/>
  <c r="R190" i="27"/>
  <c r="AB213" i="27"/>
  <c r="AF211" i="27"/>
  <c r="R261" i="27"/>
  <c r="AF197" i="27"/>
  <c r="R276" i="27"/>
  <c r="AE20" i="27"/>
  <c r="K117" i="27"/>
  <c r="AE140" i="27"/>
  <c r="Q213" i="27"/>
  <c r="Q244" i="27"/>
  <c r="R219" i="27"/>
  <c r="R53" i="27"/>
  <c r="R62" i="27"/>
  <c r="AA135" i="27"/>
  <c r="R110" i="27"/>
  <c r="G259" i="27"/>
  <c r="K159" i="27"/>
  <c r="K150" i="27"/>
  <c r="V215" i="27"/>
  <c r="G198" i="27"/>
  <c r="AB100" i="27"/>
  <c r="U62" i="27"/>
  <c r="L127" i="27"/>
  <c r="R102" i="27"/>
  <c r="G201" i="27"/>
  <c r="G141" i="27"/>
  <c r="V66" i="27"/>
  <c r="G266" i="27"/>
  <c r="R139" i="27"/>
  <c r="G105" i="27"/>
  <c r="AA275" i="27"/>
  <c r="L210" i="27"/>
  <c r="Q66" i="27"/>
  <c r="U243" i="27"/>
  <c r="AE105" i="27"/>
  <c r="AA125" i="27"/>
  <c r="AF98" i="27"/>
  <c r="K133" i="27"/>
  <c r="AE281" i="27"/>
  <c r="AB143" i="27"/>
  <c r="AF191" i="27"/>
  <c r="K131" i="27"/>
  <c r="U92" i="27"/>
  <c r="H220" i="27"/>
  <c r="H108" i="27"/>
  <c r="AF225" i="27"/>
  <c r="U189" i="27"/>
  <c r="G233" i="27"/>
  <c r="H198" i="27"/>
  <c r="L124" i="27"/>
  <c r="H246" i="27"/>
  <c r="R89" i="27"/>
  <c r="L265" i="27"/>
  <c r="V164" i="27"/>
  <c r="Q227" i="27"/>
  <c r="R109" i="27"/>
  <c r="AF140" i="27"/>
  <c r="H213" i="27"/>
  <c r="AE244" i="27"/>
  <c r="AE227" i="27"/>
  <c r="AB61" i="27"/>
  <c r="G100" i="27"/>
  <c r="Q157" i="27"/>
  <c r="H158" i="27"/>
  <c r="AB239" i="27"/>
  <c r="K214" i="27"/>
  <c r="AF245" i="27"/>
  <c r="V241" i="27"/>
  <c r="G138" i="27"/>
  <c r="AF252" i="27"/>
  <c r="H36" i="27"/>
  <c r="L157" i="27"/>
  <c r="H188" i="27"/>
  <c r="AB67" i="27"/>
  <c r="H113" i="27"/>
  <c r="V36" i="27"/>
  <c r="AA109" i="27"/>
  <c r="K148" i="27"/>
  <c r="U205" i="27"/>
  <c r="AF206" i="27"/>
  <c r="U212" i="27"/>
  <c r="V178" i="27"/>
  <c r="V260" i="27"/>
  <c r="V60" i="27"/>
  <c r="Q165" i="27"/>
  <c r="L196" i="27"/>
  <c r="H91" i="27"/>
  <c r="K177" i="27"/>
  <c r="AB44" i="27"/>
  <c r="L117" i="27"/>
  <c r="AB148" i="27"/>
  <c r="AA205" i="27"/>
  <c r="AA214" i="27"/>
  <c r="L252" i="27"/>
  <c r="AB262" i="27"/>
  <c r="V209" i="27"/>
  <c r="AF218" i="27"/>
  <c r="AA268" i="27"/>
  <c r="AE60" i="27"/>
  <c r="H165" i="27"/>
  <c r="K204" i="27"/>
  <c r="Q115" i="27"/>
  <c r="AE177" i="27"/>
  <c r="AE52" i="27"/>
  <c r="U125" i="27"/>
  <c r="V156" i="27"/>
  <c r="R122" i="27"/>
  <c r="U222" i="27"/>
  <c r="AA113" i="27"/>
  <c r="L270" i="27"/>
  <c r="U211" i="27"/>
  <c r="AB204" i="27"/>
  <c r="R121" i="27"/>
  <c r="Q133" i="27"/>
  <c r="L164" i="27"/>
  <c r="G162" i="27"/>
  <c r="G268" i="27"/>
  <c r="AA57" i="27"/>
  <c r="L85" i="27"/>
  <c r="AF116" i="27"/>
  <c r="H173" i="27"/>
  <c r="AE182" i="27"/>
  <c r="L115" i="27"/>
  <c r="H230" i="27"/>
  <c r="AF269" i="27"/>
  <c r="AB266" i="27"/>
  <c r="R251" i="27"/>
  <c r="L234" i="27"/>
  <c r="U53" i="27"/>
  <c r="V84" i="27"/>
  <c r="V157" i="27"/>
  <c r="G188" i="27"/>
  <c r="AF161" i="27"/>
  <c r="L49" i="27"/>
  <c r="AB225" i="27"/>
  <c r="AA93" i="27"/>
  <c r="AE102" i="27"/>
  <c r="U183" i="27"/>
  <c r="AE150" i="27"/>
  <c r="H277" i="27"/>
  <c r="L199" i="27"/>
  <c r="V190" i="27"/>
  <c r="AB171" i="27"/>
  <c r="AB238" i="27"/>
  <c r="G197" i="27"/>
  <c r="V102" i="27"/>
  <c r="U97" i="27"/>
  <c r="K108" i="27"/>
  <c r="AE131" i="27"/>
  <c r="L217" i="27"/>
  <c r="R194" i="27"/>
  <c r="AF75" i="27"/>
  <c r="K180" i="27"/>
  <c r="K122" i="27"/>
  <c r="K139" i="27"/>
  <c r="K217" i="27"/>
  <c r="K274" i="27"/>
  <c r="AF92" i="27"/>
  <c r="AF205" i="27"/>
  <c r="AF213" i="27"/>
  <c r="U260" i="27"/>
  <c r="AE183" i="27"/>
  <c r="K260" i="27"/>
  <c r="U225" i="27"/>
  <c r="U140" i="27"/>
  <c r="K268" i="27"/>
  <c r="AE236" i="27"/>
  <c r="U84" i="27"/>
  <c r="AE130" i="27"/>
  <c r="L149" i="27"/>
  <c r="AF238" i="27"/>
  <c r="R213" i="27"/>
  <c r="AB73" i="27"/>
  <c r="U54" i="27"/>
  <c r="AA90" i="27"/>
  <c r="U252" i="27"/>
  <c r="K36" i="27"/>
  <c r="H149" i="27"/>
  <c r="Q188" i="27"/>
  <c r="K51" i="27"/>
  <c r="AF49" i="27"/>
  <c r="AA281" i="27"/>
  <c r="Q109" i="27"/>
  <c r="V140" i="27"/>
  <c r="R197" i="27"/>
  <c r="G206" i="27"/>
  <c r="AF164" i="27"/>
  <c r="L254" i="27"/>
  <c r="U145" i="27"/>
  <c r="L87" i="27"/>
  <c r="AE211" i="27"/>
  <c r="H177" i="27"/>
  <c r="U108" i="27"/>
  <c r="AB197" i="27"/>
  <c r="K236" i="27"/>
  <c r="AB211" i="27"/>
  <c r="K61" i="27"/>
  <c r="V92" i="27"/>
  <c r="U157" i="27"/>
  <c r="R188" i="27"/>
  <c r="K164" i="27"/>
  <c r="K254" i="27"/>
  <c r="Q237" i="27"/>
  <c r="K259" i="27"/>
  <c r="G37" i="27"/>
  <c r="AE108" i="27"/>
  <c r="R205" i="27"/>
  <c r="AA236" i="27"/>
  <c r="V227" i="27"/>
  <c r="K69" i="27"/>
  <c r="U100" i="27"/>
  <c r="AF157" i="27"/>
  <c r="Q196" i="27"/>
  <c r="R204" i="27"/>
  <c r="H254" i="27"/>
  <c r="AB237" i="27"/>
  <c r="AB185" i="27"/>
  <c r="U70" i="27"/>
  <c r="V169" i="27"/>
  <c r="AA37" i="27"/>
  <c r="R116" i="27"/>
  <c r="G213" i="27"/>
  <c r="L244" i="27"/>
  <c r="Q243" i="27"/>
  <c r="AF69" i="27"/>
  <c r="AF100" i="27"/>
  <c r="R165" i="27"/>
  <c r="AA196" i="27"/>
  <c r="AA244" i="27"/>
  <c r="H262" i="27"/>
  <c r="AE245" i="27"/>
  <c r="L241" i="27"/>
  <c r="K266" i="27"/>
  <c r="V276" i="27"/>
  <c r="AA68" i="27"/>
  <c r="R173" i="27"/>
  <c r="AE204" i="27"/>
  <c r="H131" i="27"/>
  <c r="AF233" i="27"/>
  <c r="K60" i="27"/>
  <c r="AE125" i="27"/>
  <c r="G164" i="27"/>
  <c r="AA91" i="27"/>
  <c r="AF222" i="27"/>
  <c r="AA85" i="27"/>
  <c r="U278" i="27"/>
  <c r="AF249" i="27"/>
  <c r="R178" i="27"/>
  <c r="K124" i="27"/>
  <c r="AA179" i="27"/>
  <c r="R93" i="27"/>
  <c r="AF124" i="27"/>
  <c r="AA197" i="27"/>
  <c r="AB228" i="27"/>
  <c r="AF187" i="27"/>
  <c r="H37" i="27"/>
  <c r="Q84" i="27"/>
  <c r="U141" i="27"/>
  <c r="AA142" i="27"/>
  <c r="AB223" i="27"/>
  <c r="U198" i="27"/>
  <c r="V110" i="27"/>
  <c r="K275" i="27"/>
  <c r="AF230" i="27"/>
  <c r="H61" i="27"/>
  <c r="H278" i="27"/>
  <c r="L269" i="27"/>
  <c r="H142" i="27"/>
  <c r="Q215" i="27"/>
  <c r="K190" i="27"/>
  <c r="L185" i="27"/>
  <c r="AA272" i="27"/>
  <c r="U248" i="27"/>
  <c r="AB58" i="27"/>
  <c r="AA170" i="27"/>
  <c r="Q51" i="27"/>
  <c r="R65" i="27"/>
  <c r="Q275" i="27"/>
  <c r="AE257" i="27"/>
  <c r="V153" i="27"/>
  <c r="U195" i="27"/>
  <c r="R106" i="27"/>
  <c r="R266" i="27"/>
  <c r="V50" i="27"/>
  <c r="AE157" i="27"/>
  <c r="Q49" i="27"/>
  <c r="AE51" i="27"/>
  <c r="U61" i="27"/>
  <c r="AB249" i="27"/>
  <c r="Q134" i="27"/>
  <c r="AB140" i="27"/>
  <c r="AE101" i="27"/>
  <c r="R233" i="27"/>
  <c r="K49" i="27"/>
  <c r="V124" i="27"/>
  <c r="K123" i="27"/>
  <c r="AF189" i="27"/>
  <c r="H73" i="27"/>
  <c r="H269" i="27"/>
  <c r="R71" i="27"/>
  <c r="R94" i="27"/>
  <c r="R171" i="27"/>
  <c r="Q177" i="27"/>
  <c r="AB92" i="27"/>
  <c r="Q197" i="27"/>
  <c r="L228" i="27"/>
  <c r="AE195" i="27"/>
  <c r="AF53" i="27"/>
  <c r="AE84" i="27"/>
  <c r="V149" i="27"/>
  <c r="AB180" i="27"/>
  <c r="H116" i="27"/>
  <c r="AB246" i="27"/>
  <c r="G229" i="27"/>
  <c r="L129" i="27"/>
  <c r="AB54" i="27"/>
  <c r="L97" i="27"/>
  <c r="K116" i="27"/>
  <c r="AA77" i="27"/>
  <c r="U156" i="27"/>
  <c r="AF265" i="27"/>
  <c r="L276" i="27"/>
  <c r="R225" i="27"/>
  <c r="H101" i="27"/>
  <c r="H132" i="27"/>
  <c r="L197" i="27"/>
  <c r="AA228" i="27"/>
  <c r="U213" i="27"/>
  <c r="AE129" i="27"/>
  <c r="U59" i="27"/>
  <c r="AB156" i="27"/>
  <c r="AF85" i="27"/>
  <c r="AE156" i="27"/>
  <c r="AE43" i="27"/>
  <c r="G49" i="27"/>
  <c r="L281" i="27"/>
  <c r="V109" i="27"/>
  <c r="L140" i="27"/>
  <c r="Q205" i="27"/>
  <c r="V236" i="27"/>
  <c r="U229" i="27"/>
  <c r="AE185" i="27"/>
  <c r="Q145" i="27"/>
  <c r="R87" i="27"/>
  <c r="L99" i="27"/>
  <c r="H196" i="27"/>
  <c r="K93" i="27"/>
  <c r="R164" i="27"/>
  <c r="L67" i="27"/>
  <c r="AA49" i="27"/>
  <c r="AF20" i="27"/>
  <c r="U117" i="27"/>
  <c r="Q148" i="27"/>
  <c r="AB205" i="27"/>
  <c r="G244" i="27"/>
  <c r="U237" i="27"/>
  <c r="K241" i="27"/>
  <c r="AB145" i="27"/>
  <c r="U95" i="27"/>
  <c r="G68" i="27"/>
  <c r="AE45" i="27"/>
  <c r="U124" i="27"/>
  <c r="K114" i="27"/>
  <c r="G252" i="27"/>
  <c r="Q259" i="27"/>
  <c r="V77" i="27"/>
  <c r="R108" i="27"/>
  <c r="Q173" i="27"/>
  <c r="L204" i="27"/>
  <c r="Q113" i="27"/>
  <c r="K270" i="27"/>
  <c r="V253" i="27"/>
  <c r="V55" i="27"/>
  <c r="V78" i="27"/>
  <c r="L251" i="27"/>
  <c r="U220" i="27"/>
  <c r="R169" i="27"/>
  <c r="AB133" i="27"/>
  <c r="Q172" i="27"/>
  <c r="R202" i="27"/>
  <c r="H268" i="27"/>
  <c r="H121" i="27"/>
  <c r="U93" i="27"/>
  <c r="R124" i="27"/>
  <c r="V181" i="27"/>
  <c r="G190" i="27"/>
  <c r="V243" i="27"/>
  <c r="R238" i="27"/>
  <c r="G182" i="27"/>
  <c r="AE53" i="27"/>
  <c r="Q278" i="27"/>
  <c r="AA245" i="27"/>
  <c r="AF39" i="27"/>
  <c r="V249" i="27"/>
  <c r="Q190" i="27"/>
  <c r="U75" i="27"/>
  <c r="V230" i="27"/>
  <c r="AE247" i="27"/>
  <c r="G63" i="27"/>
  <c r="L102" i="27"/>
  <c r="Q131" i="27"/>
  <c r="H210" i="27"/>
  <c r="K106" i="27"/>
  <c r="Q75" i="27"/>
  <c r="AF172" i="27"/>
  <c r="U107" i="27"/>
  <c r="U91" i="27"/>
  <c r="U250" i="27"/>
  <c r="AE171" i="27"/>
  <c r="K276" i="27"/>
  <c r="H115" i="27"/>
  <c r="U188" i="27"/>
  <c r="Q36" i="27"/>
  <c r="Q164" i="27"/>
  <c r="R101" i="27"/>
  <c r="AB70" i="27"/>
  <c r="L174" i="27"/>
  <c r="H236" i="27"/>
  <c r="Q149" i="27"/>
  <c r="K213" i="27"/>
  <c r="G53" i="27"/>
  <c r="H164" i="27"/>
  <c r="R92" i="27"/>
  <c r="Q76" i="27"/>
  <c r="R63" i="27"/>
  <c r="AE22" i="27"/>
  <c r="AB111" i="27"/>
  <c r="AF242" i="27"/>
  <c r="H68" i="27"/>
  <c r="H69" i="27"/>
  <c r="L148" i="27"/>
  <c r="AE41" i="27"/>
  <c r="AE268" i="27"/>
  <c r="AA169" i="27"/>
  <c r="K101" i="27"/>
  <c r="Q132" i="27"/>
  <c r="AB189" i="27"/>
  <c r="K228" i="27"/>
  <c r="AF165" i="27"/>
  <c r="K129" i="27"/>
  <c r="L277" i="27"/>
  <c r="K79" i="27"/>
  <c r="Q102" i="27"/>
  <c r="AA66" i="27"/>
  <c r="AF45" i="27"/>
  <c r="H125" i="27"/>
  <c r="Q204" i="27"/>
  <c r="AE179" i="27"/>
  <c r="Q53" i="27"/>
  <c r="AA76" i="27"/>
  <c r="G149" i="27"/>
  <c r="Q180" i="27"/>
  <c r="R218" i="27"/>
  <c r="G276" i="27"/>
  <c r="AB269" i="27"/>
  <c r="AF71" i="27"/>
  <c r="U153" i="27"/>
  <c r="V69" i="27"/>
  <c r="H133" i="27"/>
  <c r="H204" i="27"/>
  <c r="AF195" i="27"/>
  <c r="AA53" i="27"/>
  <c r="AF84" i="27"/>
  <c r="AE149" i="27"/>
  <c r="AA180" i="27"/>
  <c r="H258" i="27"/>
  <c r="AF276" i="27"/>
  <c r="V277" i="27"/>
  <c r="AA79" i="27"/>
  <c r="Q54" i="27"/>
  <c r="AB127" i="27"/>
  <c r="G66" i="27"/>
  <c r="G93" i="27"/>
  <c r="K141" i="27"/>
  <c r="V212" i="27"/>
  <c r="R211" i="27"/>
  <c r="Q61" i="27"/>
  <c r="G92" i="27"/>
  <c r="R157" i="27"/>
  <c r="L188" i="27"/>
  <c r="AE217" i="27"/>
  <c r="V49" i="27"/>
  <c r="K89" i="27"/>
  <c r="G87" i="27"/>
  <c r="AE54" i="27"/>
  <c r="AB139" i="27"/>
  <c r="AB220" i="27"/>
  <c r="AE93" i="27"/>
  <c r="U172" i="27"/>
  <c r="K91" i="27"/>
  <c r="R113" i="27"/>
  <c r="U36" i="27"/>
  <c r="AA117" i="27"/>
  <c r="AE148" i="27"/>
  <c r="L213" i="27"/>
  <c r="AF244" i="27"/>
  <c r="AE237" i="27"/>
  <c r="AF241" i="27"/>
  <c r="L209" i="27"/>
  <c r="H95" i="27"/>
  <c r="AB118" i="27"/>
  <c r="AE265" i="27"/>
  <c r="U49" i="27"/>
  <c r="AF76" i="27"/>
  <c r="Q181" i="27"/>
  <c r="L212" i="27"/>
  <c r="H155" i="27"/>
  <c r="AB29" i="27"/>
  <c r="V68" i="27"/>
  <c r="V133" i="27"/>
  <c r="AA164" i="27"/>
  <c r="AF227" i="27"/>
  <c r="AE230" i="27"/>
  <c r="G133" i="27"/>
  <c r="AF278" i="27"/>
  <c r="V238" i="27"/>
  <c r="H245" i="27"/>
  <c r="AB39" i="27"/>
  <c r="K145" i="27"/>
  <c r="AB87" i="27"/>
  <c r="R51" i="27"/>
  <c r="L230" i="27"/>
  <c r="R49" i="27"/>
  <c r="AA270" i="27"/>
  <c r="H81" i="27"/>
  <c r="AB255" i="27"/>
  <c r="AB151" i="27"/>
  <c r="L150" i="27"/>
  <c r="L256" i="27"/>
  <c r="K216" i="27"/>
  <c r="L190" i="27"/>
  <c r="G101" i="27"/>
  <c r="AB278" i="27"/>
  <c r="AB253" i="27"/>
  <c r="AF47" i="27"/>
  <c r="V54" i="27"/>
  <c r="AA190" i="27"/>
  <c r="H211" i="27"/>
  <c r="U238" i="27"/>
  <c r="H255" i="27"/>
  <c r="AE103" i="27"/>
  <c r="AE142" i="27"/>
  <c r="AE27" i="27"/>
  <c r="AA138" i="27"/>
  <c r="H214" i="27"/>
  <c r="AA103" i="27"/>
  <c r="R37" i="27"/>
  <c r="AF30" i="27"/>
  <c r="L93" i="27"/>
  <c r="AE83" i="27"/>
  <c r="G228" i="27"/>
  <c r="H237" i="27"/>
  <c r="AE187" i="27"/>
  <c r="Q220" i="27"/>
  <c r="H89" i="27"/>
  <c r="R154" i="27"/>
  <c r="AF270" i="27"/>
  <c r="G175" i="27"/>
  <c r="H62" i="27"/>
  <c r="AA104" i="27"/>
  <c r="H200" i="27"/>
  <c r="U223" i="27"/>
  <c r="Q239" i="27"/>
  <c r="AF38" i="27"/>
  <c r="R119" i="27"/>
  <c r="AA150" i="27"/>
  <c r="K57" i="27"/>
  <c r="G73" i="27"/>
  <c r="U203" i="27"/>
  <c r="L278" i="27"/>
  <c r="R145" i="27"/>
  <c r="AE135" i="27"/>
  <c r="AA192" i="27"/>
  <c r="R208" i="27"/>
  <c r="Q216" i="27"/>
  <c r="R176" i="27"/>
  <c r="G136" i="27"/>
  <c r="G249" i="27"/>
  <c r="AB207" i="27"/>
  <c r="AE198" i="27"/>
  <c r="K100" i="27"/>
  <c r="AA246" i="27"/>
  <c r="AE229" i="27"/>
  <c r="AB110" i="27"/>
  <c r="Q183" i="27"/>
  <c r="G158" i="27"/>
  <c r="K231" i="27"/>
  <c r="AF240" i="27"/>
  <c r="U216" i="27"/>
  <c r="V176" i="27"/>
  <c r="AE136" i="27"/>
  <c r="U134" i="27"/>
  <c r="AE79" i="27"/>
  <c r="R78" i="27"/>
  <c r="H143" i="27"/>
  <c r="H126" i="27"/>
  <c r="G191" i="27"/>
  <c r="AA253" i="27"/>
  <c r="AA55" i="27"/>
  <c r="AF209" i="27"/>
  <c r="H103" i="27"/>
  <c r="AF120" i="27"/>
  <c r="AF88" i="27"/>
  <c r="U56" i="27"/>
  <c r="AA137" i="27"/>
  <c r="G62" i="27"/>
  <c r="K223" i="27"/>
  <c r="Q214" i="27"/>
  <c r="H180" i="27"/>
  <c r="K262" i="27"/>
  <c r="U245" i="27"/>
  <c r="G126" i="27"/>
  <c r="R191" i="27"/>
  <c r="L166" i="27"/>
  <c r="R134" i="27"/>
  <c r="K256" i="27"/>
  <c r="R224" i="27"/>
  <c r="AE184" i="27"/>
  <c r="Q152" i="27"/>
  <c r="AE104" i="27"/>
  <c r="K56" i="27"/>
  <c r="R158" i="27"/>
  <c r="H260" i="27"/>
  <c r="AF262" i="27"/>
  <c r="L237" i="27"/>
  <c r="H241" i="27"/>
  <c r="Q209" i="27"/>
  <c r="H174" i="27"/>
  <c r="Q247" i="27"/>
  <c r="K222" i="27"/>
  <c r="R231" i="27"/>
  <c r="U270" i="27"/>
  <c r="Q280" i="27"/>
  <c r="L240" i="27"/>
  <c r="AA200" i="27"/>
  <c r="H160" i="27"/>
  <c r="AA278" i="27"/>
  <c r="L89" i="27"/>
  <c r="AF79" i="27"/>
  <c r="Q62" i="27"/>
  <c r="Q127" i="27"/>
  <c r="L236" i="27"/>
  <c r="Q270" i="27"/>
  <c r="AF229" i="27"/>
  <c r="AA241" i="27"/>
  <c r="L56" i="27"/>
  <c r="V137" i="27"/>
  <c r="L263" i="27"/>
  <c r="R199" i="27"/>
  <c r="AE57" i="27"/>
  <c r="H154" i="27"/>
  <c r="L113" i="27"/>
  <c r="L78" i="27"/>
  <c r="U76" i="27"/>
  <c r="V119" i="27"/>
  <c r="G124" i="27"/>
  <c r="G221" i="27"/>
  <c r="K179" i="27"/>
  <c r="K189" i="27"/>
  <c r="AB37" i="27"/>
  <c r="G227" i="27"/>
  <c r="H87" i="27"/>
  <c r="AA252" i="27"/>
  <c r="G261" i="27"/>
  <c r="AB276" i="27"/>
  <c r="AF142" i="27"/>
  <c r="H144" i="27"/>
  <c r="Q271" i="27"/>
  <c r="L279" i="27"/>
  <c r="V81" i="27"/>
  <c r="R103" i="27"/>
  <c r="AE159" i="27"/>
  <c r="K198" i="27"/>
  <c r="AF101" i="27"/>
  <c r="G95" i="27"/>
  <c r="AB21" i="27"/>
  <c r="AF31" i="27"/>
  <c r="AE62" i="27"/>
  <c r="G183" i="27"/>
  <c r="G240" i="27"/>
  <c r="AB248" i="27"/>
  <c r="V256" i="27"/>
  <c r="AA216" i="27"/>
  <c r="AB176" i="27"/>
  <c r="R126" i="27"/>
  <c r="L92" i="27"/>
  <c r="G246" i="27"/>
  <c r="K149" i="27"/>
  <c r="AE73" i="27"/>
  <c r="AF277" i="27"/>
  <c r="Q158" i="27"/>
  <c r="R223" i="27"/>
  <c r="V198" i="27"/>
  <c r="Q103" i="27"/>
  <c r="H94" i="27"/>
  <c r="R256" i="27"/>
  <c r="H216" i="27"/>
  <c r="Q184" i="27"/>
  <c r="L135" i="27"/>
  <c r="H127" i="27"/>
  <c r="AE118" i="27"/>
  <c r="Q191" i="27"/>
  <c r="AA166" i="27"/>
  <c r="AB231" i="27"/>
  <c r="U209" i="27"/>
  <c r="U103" i="27"/>
  <c r="Q78" i="27"/>
  <c r="G151" i="27"/>
  <c r="AB160" i="27"/>
  <c r="U136" i="27"/>
  <c r="L96" i="27"/>
  <c r="AE56" i="27"/>
  <c r="U150" i="27"/>
  <c r="U180" i="27"/>
  <c r="V254" i="27"/>
  <c r="Q221" i="27"/>
  <c r="K185" i="27"/>
  <c r="AF89" i="27"/>
  <c r="R166" i="27"/>
  <c r="AE231" i="27"/>
  <c r="H206" i="27"/>
  <c r="AF183" i="27"/>
  <c r="R182" i="27"/>
  <c r="H264" i="27"/>
  <c r="Q232" i="27"/>
  <c r="R192" i="27"/>
  <c r="G152" i="27"/>
  <c r="AF96" i="27"/>
  <c r="V222" i="27"/>
  <c r="R237" i="27"/>
  <c r="AA185" i="27"/>
  <c r="AB33" i="27"/>
  <c r="G79" i="27"/>
  <c r="AF78" i="27"/>
  <c r="G222" i="27"/>
  <c r="AE196" i="27"/>
  <c r="V262" i="27"/>
  <c r="AF279" i="27"/>
  <c r="AE239" i="27"/>
  <c r="Q71" i="27"/>
  <c r="H280" i="27"/>
  <c r="G248" i="27"/>
  <c r="AE200" i="27"/>
  <c r="U63" i="27"/>
  <c r="AA54" i="27"/>
  <c r="G127" i="27"/>
  <c r="AA102" i="27"/>
  <c r="AE167" i="27"/>
  <c r="AA229" i="27"/>
  <c r="AE241" i="27"/>
  <c r="G89" i="27"/>
  <c r="U87" i="27"/>
  <c r="AB96" i="27"/>
  <c r="U72" i="27"/>
  <c r="H193" i="27"/>
  <c r="AA271" i="27"/>
  <c r="L223" i="27"/>
  <c r="AE134" i="27"/>
  <c r="Q64" i="27"/>
  <c r="Q273" i="27"/>
  <c r="AA160" i="27"/>
  <c r="L216" i="27"/>
  <c r="AB277" i="27"/>
  <c r="AB88" i="27"/>
  <c r="Q143" i="27"/>
  <c r="L159" i="27"/>
  <c r="H179" i="27"/>
  <c r="AF217" i="27"/>
  <c r="R189" i="27"/>
  <c r="U159" i="27"/>
  <c r="R141" i="27"/>
  <c r="V142" i="27"/>
  <c r="V189" i="27"/>
  <c r="AB181" i="27"/>
  <c r="Q37" i="27"/>
  <c r="R260" i="27"/>
  <c r="AB46" i="27"/>
  <c r="U69" i="27"/>
  <c r="K62" i="27"/>
  <c r="AE267" i="27"/>
  <c r="V63" i="27"/>
  <c r="AA237" i="27"/>
  <c r="AB23" i="27"/>
  <c r="G192" i="27"/>
  <c r="R273" i="27"/>
  <c r="AB40" i="27"/>
  <c r="AE40" i="27"/>
  <c r="K132" i="27"/>
  <c r="Q207" i="27"/>
  <c r="L238" i="27"/>
  <c r="AE145" i="27"/>
  <c r="H135" i="27"/>
  <c r="L245" i="27"/>
  <c r="AF87" i="27"/>
  <c r="Q110" i="27"/>
  <c r="V223" i="27"/>
  <c r="AA280" i="27"/>
  <c r="Q199" i="27"/>
  <c r="AE190" i="27"/>
  <c r="K264" i="27"/>
  <c r="AF216" i="27"/>
  <c r="Q198" i="27"/>
  <c r="AF141" i="27"/>
  <c r="U73" i="27"/>
  <c r="L261" i="27"/>
  <c r="AB55" i="27"/>
  <c r="V62" i="27"/>
  <c r="R198" i="27"/>
  <c r="H225" i="27"/>
  <c r="AA238" i="27"/>
  <c r="K263" i="27"/>
  <c r="K151" i="27"/>
  <c r="U190" i="27"/>
  <c r="Q264" i="27"/>
  <c r="V224" i="27"/>
  <c r="AF93" i="27"/>
  <c r="Q175" i="27"/>
  <c r="G166" i="27"/>
  <c r="L231" i="27"/>
  <c r="G214" i="27"/>
  <c r="AE228" i="27"/>
  <c r="K78" i="27"/>
  <c r="R143" i="27"/>
  <c r="R118" i="27"/>
  <c r="L191" i="27"/>
  <c r="G208" i="27"/>
  <c r="L176" i="27"/>
  <c r="AB136" i="27"/>
  <c r="K104" i="27"/>
  <c r="L206" i="27"/>
  <c r="AA213" i="27"/>
  <c r="V129" i="27"/>
  <c r="Q277" i="27"/>
  <c r="AA63" i="27"/>
  <c r="V70" i="27"/>
  <c r="AB206" i="27"/>
  <c r="U116" i="27"/>
  <c r="G254" i="27"/>
  <c r="AF271" i="27"/>
  <c r="R215" i="27"/>
  <c r="AB270" i="27"/>
  <c r="V272" i="27"/>
  <c r="AF232" i="27"/>
  <c r="H192" i="27"/>
  <c r="K144" i="27"/>
  <c r="K278" i="27"/>
  <c r="AE33" i="27"/>
  <c r="U79" i="27"/>
  <c r="H54" i="27"/>
  <c r="AA119" i="27"/>
  <c r="K196" i="27"/>
  <c r="L262" i="27"/>
  <c r="AB221" i="27"/>
  <c r="Q241" i="27"/>
  <c r="AB48" i="27"/>
  <c r="AE81" i="27"/>
  <c r="AE255" i="27"/>
  <c r="V159" i="27"/>
  <c r="AE110" i="27"/>
  <c r="U185" i="27"/>
  <c r="Q111" i="27"/>
  <c r="K102" i="27"/>
  <c r="R167" i="27"/>
  <c r="G150" i="27"/>
  <c r="AA207" i="27"/>
  <c r="AE277" i="27"/>
  <c r="R79" i="27"/>
  <c r="R54" i="27"/>
  <c r="V127" i="27"/>
  <c r="G144" i="27"/>
  <c r="V112" i="27"/>
  <c r="AF72" i="27"/>
  <c r="AF32" i="27"/>
  <c r="AB279" i="27"/>
  <c r="AE199" i="27"/>
  <c r="AA193" i="27"/>
  <c r="R72" i="27"/>
  <c r="L271" i="27"/>
  <c r="AA206" i="27"/>
  <c r="U78" i="27"/>
  <c r="R255" i="27"/>
  <c r="G134" i="27"/>
  <c r="G176" i="27"/>
  <c r="R127" i="27"/>
  <c r="R271" i="27"/>
  <c r="U174" i="27"/>
  <c r="U254" i="27"/>
  <c r="V193" i="27"/>
  <c r="AB240" i="27"/>
  <c r="H239" i="27"/>
  <c r="Q257" i="27"/>
  <c r="AA202" i="27"/>
  <c r="AF97" i="27"/>
  <c r="H153" i="27"/>
  <c r="R172" i="27"/>
  <c r="AE35" i="27"/>
  <c r="R220" i="27"/>
  <c r="AB252" i="27"/>
  <c r="AE38" i="27"/>
  <c r="V225" i="27"/>
  <c r="AE127" i="27"/>
  <c r="AE92" i="27"/>
  <c r="K143" i="27"/>
  <c r="Q85" i="27"/>
  <c r="K73" i="27"/>
  <c r="AE270" i="27"/>
  <c r="AE87" i="27"/>
  <c r="AE232" i="27"/>
  <c r="R80" i="27"/>
  <c r="Q88" i="27"/>
  <c r="G88" i="27"/>
  <c r="H145" i="27"/>
  <c r="G36" i="27"/>
  <c r="AB47" i="27"/>
  <c r="AA70" i="27"/>
  <c r="AF175" i="27"/>
  <c r="AA89" i="27"/>
  <c r="U135" i="27"/>
  <c r="R150" i="27"/>
  <c r="H55" i="27"/>
  <c r="V263" i="27"/>
  <c r="AE271" i="27"/>
  <c r="K239" i="27"/>
  <c r="H238" i="27"/>
  <c r="G264" i="27"/>
  <c r="AE246" i="27"/>
  <c r="V261" i="27"/>
  <c r="L55" i="27"/>
  <c r="AB209" i="27"/>
  <c r="AF95" i="27"/>
  <c r="H169" i="27"/>
  <c r="AE238" i="27"/>
  <c r="H77" i="27"/>
  <c r="V73" i="27"/>
  <c r="U193" i="27"/>
  <c r="K271" i="27"/>
  <c r="H215" i="27"/>
  <c r="Q238" i="27"/>
  <c r="AF264" i="27"/>
  <c r="AF22" i="27"/>
  <c r="L215" i="27"/>
  <c r="V206" i="27"/>
  <c r="R140" i="27"/>
  <c r="AF254" i="27"/>
  <c r="V237" i="27"/>
  <c r="V118" i="27"/>
  <c r="H183" i="27"/>
  <c r="AE158" i="27"/>
  <c r="U94" i="27"/>
  <c r="H248" i="27"/>
  <c r="AB216" i="27"/>
  <c r="U184" i="27"/>
  <c r="R144" i="27"/>
  <c r="U262" i="27"/>
  <c r="AA269" i="27"/>
  <c r="AF63" i="27"/>
  <c r="AA249" i="27"/>
  <c r="G111" i="27"/>
  <c r="L108" i="27"/>
  <c r="Q254" i="27"/>
  <c r="G165" i="27"/>
  <c r="AA129" i="27"/>
  <c r="L273" i="27"/>
  <c r="V279" i="27"/>
  <c r="K247" i="27"/>
  <c r="AB71" i="27"/>
  <c r="U280" i="27"/>
  <c r="AA232" i="27"/>
  <c r="V184" i="27"/>
  <c r="R55" i="27"/>
  <c r="G54" i="27"/>
  <c r="L119" i="27"/>
  <c r="G102" i="27"/>
  <c r="AF159" i="27"/>
  <c r="AF221" i="27"/>
  <c r="G241" i="27"/>
  <c r="G277" i="27"/>
  <c r="L79" i="27"/>
  <c r="G96" i="27"/>
  <c r="G64" i="27"/>
  <c r="G193" i="27"/>
  <c r="U271" i="27"/>
  <c r="AB199" i="27"/>
  <c r="U191" i="27"/>
  <c r="L151" i="27"/>
  <c r="R142" i="27"/>
  <c r="AF207" i="27"/>
  <c r="AF190" i="27"/>
  <c r="V52" i="27"/>
  <c r="L54" i="27"/>
  <c r="H119" i="27"/>
  <c r="AE94" i="27"/>
  <c r="AA167" i="27"/>
  <c r="AB184" i="27"/>
  <c r="AB152" i="27"/>
  <c r="U120" i="27"/>
  <c r="V80" i="27"/>
  <c r="AB32" i="27"/>
  <c r="V269" i="27"/>
  <c r="AB280" i="27"/>
  <c r="V120" i="27"/>
  <c r="V168" i="27"/>
  <c r="U96" i="27"/>
  <c r="AB241" i="27"/>
  <c r="AB64" i="27"/>
  <c r="V199" i="27"/>
  <c r="V144" i="27"/>
  <c r="V271" i="27"/>
  <c r="R168" i="27"/>
  <c r="AF64" i="27"/>
  <c r="H263" i="27"/>
  <c r="L239" i="27"/>
  <c r="U256" i="27"/>
  <c r="AB222" i="27"/>
  <c r="U152" i="27"/>
  <c r="AB24" i="27"/>
  <c r="AB193" i="27"/>
  <c r="G237" i="27"/>
  <c r="AF117" i="27"/>
  <c r="V93" i="27"/>
  <c r="U233" i="27"/>
  <c r="U178" i="27"/>
  <c r="H205" i="27"/>
  <c r="G163" i="27"/>
  <c r="L169" i="27"/>
  <c r="AE119" i="27"/>
  <c r="AA101" i="27"/>
  <c r="U102" i="27"/>
  <c r="K165" i="27"/>
  <c r="K166" i="27"/>
  <c r="Q116" i="27"/>
  <c r="G145" i="27"/>
  <c r="AF23" i="27"/>
  <c r="K135" i="27"/>
  <c r="Q193" i="27"/>
  <c r="AB120" i="27"/>
  <c r="L128" i="27"/>
  <c r="AB128" i="27"/>
  <c r="U118" i="27"/>
  <c r="H253" i="27"/>
  <c r="Q95" i="27"/>
  <c r="G118" i="27"/>
  <c r="G223" i="27"/>
  <c r="AA62" i="27"/>
  <c r="R175" i="27"/>
  <c r="AB190" i="27"/>
  <c r="L137" i="27"/>
  <c r="AE193" i="27"/>
  <c r="AF40" i="27"/>
  <c r="K81" i="27"/>
  <c r="V247" i="27"/>
  <c r="L246" i="27"/>
  <c r="R129" i="27"/>
  <c r="R209" i="27"/>
  <c r="AA95" i="27"/>
  <c r="AB78" i="27"/>
  <c r="G143" i="27"/>
  <c r="AB69" i="27"/>
  <c r="R73" i="27"/>
  <c r="K253" i="27"/>
  <c r="AF55" i="27"/>
  <c r="H72" i="27"/>
  <c r="V273" i="27"/>
  <c r="R279" i="27"/>
  <c r="U247" i="27"/>
  <c r="AE23" i="27"/>
  <c r="AF134" i="27"/>
  <c r="AF132" i="27"/>
  <c r="AF246" i="27"/>
  <c r="AA189" i="27"/>
  <c r="H129" i="27"/>
  <c r="U89" i="27"/>
  <c r="AB158" i="27"/>
  <c r="U231" i="27"/>
  <c r="K206" i="27"/>
  <c r="V143" i="27"/>
  <c r="Q142" i="27"/>
  <c r="U264" i="27"/>
  <c r="L224" i="27"/>
  <c r="AA184" i="27"/>
  <c r="H185" i="27"/>
  <c r="AE249" i="27"/>
  <c r="U111" i="27"/>
  <c r="AE86" i="27"/>
  <c r="AE151" i="27"/>
  <c r="AB157" i="27"/>
  <c r="AB129" i="27"/>
  <c r="AE261" i="27"/>
  <c r="K71" i="27"/>
  <c r="AE80" i="27"/>
  <c r="V56" i="27"/>
  <c r="AF81" i="27"/>
  <c r="AA255" i="27"/>
  <c r="AB119" i="27"/>
  <c r="G280" i="27"/>
  <c r="Q262" i="27"/>
  <c r="L103" i="27"/>
  <c r="L94" i="27"/>
  <c r="AA159" i="27"/>
  <c r="AB142" i="27"/>
  <c r="G207" i="27"/>
  <c r="K277" i="27"/>
  <c r="AE71" i="27"/>
  <c r="AE46" i="27"/>
  <c r="AF119" i="27"/>
  <c r="AF136" i="27"/>
  <c r="H104" i="27"/>
  <c r="Q72" i="27"/>
  <c r="H273" i="27"/>
  <c r="H271" i="27"/>
  <c r="Q269" i="27"/>
  <c r="AE191" i="27"/>
  <c r="AB182" i="27"/>
  <c r="K161" i="27"/>
  <c r="AA230" i="27"/>
  <c r="AA149" i="27"/>
  <c r="AF94" i="27"/>
  <c r="U167" i="27"/>
  <c r="U142" i="27"/>
  <c r="U215" i="27"/>
  <c r="AE224" i="27"/>
  <c r="U200" i="27"/>
  <c r="R160" i="27"/>
  <c r="AE120" i="27"/>
  <c r="H80" i="27"/>
  <c r="U71" i="27"/>
  <c r="K72" i="27"/>
  <c r="L168" i="27"/>
  <c r="V248" i="27"/>
  <c r="R264" i="27"/>
  <c r="L118" i="27"/>
  <c r="AF208" i="27"/>
  <c r="K182" i="27"/>
  <c r="AF104" i="27"/>
  <c r="L162" i="27"/>
  <c r="AB244" i="27"/>
  <c r="Q212" i="27"/>
  <c r="K125" i="27"/>
  <c r="R268" i="27"/>
  <c r="AF173" i="27"/>
  <c r="AE21" i="27"/>
  <c r="U101" i="27"/>
  <c r="V94" i="27"/>
  <c r="AA132" i="27"/>
  <c r="AA106" i="27"/>
  <c r="G196" i="27"/>
  <c r="G59" i="27"/>
  <c r="AE173" i="27"/>
  <c r="V87" i="27"/>
  <c r="H167" i="27"/>
  <c r="L175" i="27"/>
  <c r="AB72" i="27"/>
  <c r="Q168" i="27"/>
  <c r="AF168" i="27"/>
  <c r="H168" i="27"/>
  <c r="U246" i="27"/>
  <c r="AF145" i="27"/>
  <c r="V135" i="27"/>
  <c r="AF158" i="27"/>
  <c r="U148" i="27"/>
  <c r="K110" i="27"/>
  <c r="AE215" i="27"/>
  <c r="V278" i="27"/>
  <c r="AE64" i="27"/>
  <c r="L80" i="27"/>
  <c r="U88" i="27"/>
  <c r="L48" i="27"/>
  <c r="Q137" i="27"/>
  <c r="AB86" i="27"/>
  <c r="Q79" i="27"/>
  <c r="AF70" i="27"/>
  <c r="U143" i="27"/>
  <c r="H118" i="27"/>
  <c r="AB183" i="27"/>
  <c r="Q253" i="27"/>
  <c r="K55" i="27"/>
  <c r="G209" i="27"/>
  <c r="K103" i="27"/>
  <c r="H112" i="27"/>
  <c r="K88" i="27"/>
  <c r="V48" i="27"/>
  <c r="AA81" i="27"/>
  <c r="G255" i="27"/>
  <c r="AA198" i="27"/>
  <c r="H181" i="27"/>
  <c r="AA73" i="27"/>
  <c r="G269" i="27"/>
  <c r="L63" i="27"/>
  <c r="AB62" i="27"/>
  <c r="U206" i="27"/>
  <c r="L68" i="27"/>
  <c r="R246" i="27"/>
  <c r="AA263" i="27"/>
  <c r="V191" i="27"/>
  <c r="R230" i="27"/>
  <c r="AA264" i="27"/>
  <c r="V174" i="27"/>
  <c r="K95" i="27"/>
  <c r="G86" i="27"/>
  <c r="V151" i="27"/>
  <c r="K134" i="27"/>
  <c r="H191" i="27"/>
  <c r="H261" i="27"/>
  <c r="Q63" i="27"/>
  <c r="R249" i="27"/>
  <c r="R111" i="27"/>
  <c r="G128" i="27"/>
  <c r="V96" i="27"/>
  <c r="AF56" i="27"/>
  <c r="K193" i="27"/>
  <c r="AE263" i="27"/>
  <c r="K87" i="27"/>
  <c r="AE175" i="27"/>
  <c r="AF143" i="27"/>
  <c r="AA134" i="27"/>
  <c r="U207" i="27"/>
  <c r="AA182" i="27"/>
  <c r="AB121" i="27"/>
  <c r="AF46" i="27"/>
  <c r="Q119" i="27"/>
  <c r="G94" i="27"/>
  <c r="G167" i="27"/>
  <c r="AA176" i="27"/>
  <c r="K152" i="27"/>
  <c r="L112" i="27"/>
  <c r="AE72" i="27"/>
  <c r="AF24" i="27"/>
  <c r="H102" i="27"/>
  <c r="AF155" i="27"/>
  <c r="G230" i="27"/>
  <c r="AB233" i="27"/>
  <c r="G278" i="27"/>
  <c r="AB261" i="27"/>
  <c r="K142" i="27"/>
  <c r="L207" i="27"/>
  <c r="V182" i="27"/>
  <c r="R262" i="27"/>
  <c r="G272" i="27"/>
  <c r="R240" i="27"/>
  <c r="AF200" i="27"/>
  <c r="K168" i="27"/>
  <c r="AE214" i="27"/>
  <c r="AB38" i="27"/>
  <c r="G168" i="27"/>
  <c r="R216" i="27"/>
  <c r="U48" i="27"/>
  <c r="L95" i="27"/>
  <c r="V200" i="27"/>
  <c r="AE273" i="27"/>
  <c r="L187" i="27"/>
  <c r="G72" i="27"/>
  <c r="K58" i="27"/>
  <c r="L253" i="27"/>
  <c r="AB132" i="27"/>
  <c r="R196" i="27"/>
  <c r="AF261" i="27"/>
  <c r="Q252" i="27"/>
  <c r="AE30" i="27"/>
  <c r="AB124" i="27"/>
  <c r="K175" i="27"/>
  <c r="H197" i="27"/>
  <c r="AF109" i="27"/>
  <c r="H59" i="27"/>
  <c r="H53" i="27"/>
  <c r="K212" i="27"/>
  <c r="K70" i="27"/>
  <c r="AF237" i="27"/>
  <c r="AF215" i="27"/>
  <c r="K120" i="27"/>
  <c r="L208" i="27"/>
  <c r="G216" i="27"/>
  <c r="AE256" i="27"/>
  <c r="AF73" i="27"/>
  <c r="G70" i="27"/>
  <c r="AA175" i="27"/>
  <c r="AF198" i="27"/>
  <c r="R221" i="27"/>
  <c r="V150" i="27"/>
  <c r="AE29" i="27"/>
  <c r="Q55" i="27"/>
  <c r="G112" i="27"/>
  <c r="H120" i="27"/>
  <c r="R128" i="27"/>
  <c r="AA88" i="27"/>
  <c r="AF48" i="27"/>
  <c r="U127" i="27"/>
  <c r="K127" i="27"/>
  <c r="Q118" i="27"/>
  <c r="V183" i="27"/>
  <c r="Q166" i="27"/>
  <c r="AE223" i="27"/>
  <c r="V145" i="27"/>
  <c r="R95" i="27"/>
  <c r="L70" i="27"/>
  <c r="L143" i="27"/>
  <c r="G160" i="27"/>
  <c r="V128" i="27"/>
  <c r="H88" i="27"/>
  <c r="R56" i="27"/>
  <c r="H137" i="27"/>
  <c r="R254" i="27"/>
  <c r="U269" i="27"/>
  <c r="H63" i="27"/>
  <c r="Q249" i="27"/>
  <c r="AB103" i="27"/>
  <c r="G60" i="27"/>
  <c r="V246" i="27"/>
  <c r="H117" i="27"/>
  <c r="G129" i="27"/>
  <c r="AF193" i="27"/>
  <c r="AB271" i="27"/>
  <c r="H231" i="27"/>
  <c r="R278" i="27"/>
  <c r="AE143" i="27"/>
  <c r="R135" i="27"/>
  <c r="L126" i="27"/>
  <c r="AA191" i="27"/>
  <c r="AE174" i="27"/>
  <c r="G239" i="27"/>
  <c r="AE209" i="27"/>
  <c r="AF103" i="27"/>
  <c r="AA78" i="27"/>
  <c r="AA151" i="27"/>
  <c r="AB168" i="27"/>
  <c r="H136" i="27"/>
  <c r="Q104" i="27"/>
  <c r="H64" i="27"/>
  <c r="U273" i="27"/>
  <c r="Q263" i="27"/>
  <c r="R253" i="27"/>
  <c r="K191" i="27"/>
  <c r="U182" i="27"/>
  <c r="L247" i="27"/>
  <c r="K230" i="27"/>
  <c r="AB109" i="27"/>
  <c r="K94" i="27"/>
  <c r="R159" i="27"/>
  <c r="V134" i="27"/>
  <c r="R207" i="27"/>
  <c r="K224" i="27"/>
  <c r="L192" i="27"/>
  <c r="AA152" i="27"/>
  <c r="Q120" i="27"/>
  <c r="AA72" i="27"/>
  <c r="AF166" i="27"/>
  <c r="K233" i="27"/>
  <c r="V270" i="27"/>
  <c r="K245" i="27"/>
  <c r="AB31" i="27"/>
  <c r="H209" i="27"/>
  <c r="L182" i="27"/>
  <c r="AF247" i="27"/>
  <c r="AA222" i="27"/>
  <c r="AF239" i="27"/>
  <c r="U241" i="27"/>
  <c r="AF280" i="27"/>
  <c r="Q248" i="27"/>
  <c r="V208" i="27"/>
  <c r="AE95" i="27"/>
  <c r="U119" i="27"/>
  <c r="K248" i="27"/>
  <c r="AF256" i="27"/>
  <c r="V216" i="27"/>
  <c r="AA112" i="27"/>
  <c r="R104" i="27"/>
  <c r="AF273" i="27"/>
  <c r="L249" i="27"/>
  <c r="U52" i="27"/>
  <c r="K118" i="27"/>
  <c r="AB125" i="27"/>
  <c r="G171" i="27"/>
  <c r="G71" i="27"/>
  <c r="AF121" i="27"/>
  <c r="G119" i="27"/>
  <c r="K197" i="27"/>
  <c r="AE123" i="27"/>
  <c r="AF228" i="27"/>
  <c r="H141" i="27"/>
  <c r="G113" i="27"/>
  <c r="AE124" i="27"/>
  <c r="L37" i="27"/>
  <c r="AA127" i="27"/>
  <c r="AE89" i="27"/>
  <c r="L64" i="27"/>
  <c r="V160" i="27"/>
  <c r="AA248" i="27"/>
  <c r="L198" i="27"/>
  <c r="Q206" i="27"/>
  <c r="L71" i="27"/>
  <c r="L110" i="27"/>
  <c r="Q223" i="27"/>
  <c r="K246" i="27"/>
  <c r="U277" i="27"/>
  <c r="K238" i="27"/>
  <c r="R245" i="27"/>
  <c r="V95" i="27"/>
  <c r="AF152" i="27"/>
  <c r="U168" i="27"/>
  <c r="AA168" i="27"/>
  <c r="K136" i="27"/>
  <c r="AE88" i="27"/>
  <c r="AF212" i="27"/>
  <c r="V167" i="27"/>
  <c r="V158" i="27"/>
  <c r="AA223" i="27"/>
  <c r="AE206" i="27"/>
  <c r="V188" i="27"/>
  <c r="R70" i="27"/>
  <c r="AF135" i="27"/>
  <c r="AF110" i="27"/>
  <c r="AA183" i="27"/>
  <c r="AB200" i="27"/>
  <c r="AE168" i="27"/>
  <c r="Q136" i="27"/>
  <c r="R96" i="27"/>
  <c r="Q56" i="27"/>
  <c r="Q185" i="27"/>
  <c r="K249" i="27"/>
  <c r="V103" i="27"/>
  <c r="K86" i="27"/>
  <c r="AA143" i="27"/>
  <c r="Q117" i="27"/>
  <c r="Q129" i="27"/>
  <c r="Q261" i="27"/>
  <c r="K63" i="27"/>
  <c r="G80" i="27"/>
  <c r="R48" i="27"/>
  <c r="G81" i="27"/>
  <c r="Q255" i="27"/>
  <c r="K181" i="27"/>
  <c r="AB175" i="27"/>
  <c r="H166" i="27"/>
  <c r="U239" i="27"/>
  <c r="AB214" i="27"/>
  <c r="Q276" i="27"/>
  <c r="H78" i="27"/>
  <c r="Q151" i="27"/>
  <c r="U126" i="27"/>
  <c r="G199" i="27"/>
  <c r="AE208" i="27"/>
  <c r="K184" i="27"/>
  <c r="L144" i="27"/>
  <c r="AB104" i="27"/>
  <c r="R64" i="27"/>
  <c r="AE137" i="27"/>
  <c r="U86" i="27"/>
  <c r="V250" i="27"/>
  <c r="L222" i="27"/>
  <c r="V268" i="27"/>
  <c r="H270" i="27"/>
  <c r="AF253" i="27"/>
  <c r="L134" i="27"/>
  <c r="AA199" i="27"/>
  <c r="AA174" i="27"/>
  <c r="Q222" i="27"/>
  <c r="AB264" i="27"/>
  <c r="H232" i="27"/>
  <c r="Q200" i="27"/>
  <c r="L160" i="27"/>
  <c r="G120" i="27"/>
  <c r="AB230" i="27"/>
  <c r="G245" i="27"/>
  <c r="Q81" i="27"/>
  <c r="H128" i="27"/>
  <c r="L45" i="27"/>
  <c r="V79" i="27"/>
  <c r="U224" i="27"/>
  <c r="Q240" i="27"/>
  <c r="Q160" i="27"/>
  <c r="AA71" i="27"/>
  <c r="G69" i="27"/>
  <c r="Q167" i="27"/>
  <c r="H176" i="27"/>
  <c r="V88" i="27"/>
  <c r="V214" i="27"/>
  <c r="L73" i="27"/>
  <c r="AF214" i="27"/>
  <c r="AB256" i="27"/>
  <c r="K207" i="27"/>
  <c r="K273" i="27"/>
  <c r="AE207" i="27"/>
  <c r="AB25" i="27"/>
  <c r="AA224" i="27"/>
  <c r="V175" i="27"/>
  <c r="L145" i="27"/>
  <c r="G200" i="27"/>
  <c r="K96" i="27"/>
  <c r="AF80" i="27"/>
  <c r="AA279" i="27"/>
  <c r="G232" i="27"/>
  <c r="AB247" i="27"/>
  <c r="AB254" i="27"/>
  <c r="AB273" i="27"/>
  <c r="K160" i="27"/>
  <c r="AE25" i="27"/>
  <c r="Q224" i="27"/>
  <c r="AB94" i="27"/>
  <c r="G56" i="27"/>
  <c r="R45" i="27"/>
  <c r="K46" i="27"/>
  <c r="K40" i="27"/>
  <c r="R40" i="27"/>
  <c r="V40" i="27"/>
  <c r="K39" i="27"/>
  <c r="Q40" i="27"/>
  <c r="R44" i="27"/>
  <c r="L39" i="27"/>
  <c r="G39" i="27"/>
  <c r="AA40" i="27"/>
  <c r="AF112" i="27"/>
  <c r="AE48" i="27"/>
  <c r="R229" i="27"/>
  <c r="R263" i="27"/>
  <c r="V43" i="27"/>
  <c r="H41" i="27"/>
  <c r="K45" i="27"/>
  <c r="AB112" i="27"/>
  <c r="L193" i="27"/>
  <c r="R241" i="27"/>
  <c r="U255" i="27"/>
  <c r="U104" i="27"/>
  <c r="AB224" i="27"/>
  <c r="H96" i="27"/>
  <c r="L264" i="27"/>
  <c r="AA87" i="27"/>
  <c r="H56" i="27"/>
  <c r="R272" i="27"/>
  <c r="R86" i="27"/>
  <c r="G104" i="27"/>
  <c r="H224" i="27"/>
  <c r="H256" i="27"/>
  <c r="AA136" i="27"/>
  <c r="AF160" i="27"/>
  <c r="U228" i="27"/>
  <c r="U232" i="27"/>
  <c r="H279" i="27"/>
  <c r="AB208" i="27"/>
  <c r="Q112" i="27"/>
  <c r="U144" i="27"/>
  <c r="V152" i="27"/>
  <c r="R120" i="27"/>
  <c r="Q174" i="27"/>
  <c r="G271" i="27"/>
  <c r="AE144" i="27"/>
  <c r="G256" i="27"/>
  <c r="AE176" i="27"/>
  <c r="R81" i="27"/>
  <c r="AE160" i="27"/>
  <c r="AE205" i="27"/>
  <c r="AF144" i="27"/>
  <c r="K208" i="27"/>
  <c r="K137" i="27"/>
  <c r="Q208" i="27"/>
  <c r="G159" i="27"/>
  <c r="Q80" i="27"/>
  <c r="U38" i="27"/>
  <c r="V38" i="27"/>
  <c r="AA46" i="27"/>
  <c r="K43" i="27"/>
  <c r="U47" i="27"/>
  <c r="H42" i="27"/>
  <c r="L44" i="27"/>
  <c r="Q45" i="27"/>
  <c r="G38" i="27"/>
  <c r="R47" i="27"/>
  <c r="U46" i="27"/>
  <c r="V207" i="27"/>
  <c r="H222" i="27"/>
  <c r="U176" i="27"/>
  <c r="V41" i="27"/>
  <c r="K280" i="27"/>
  <c r="K112" i="27"/>
  <c r="R42" i="27"/>
  <c r="L41" i="27"/>
  <c r="K44" i="27"/>
  <c r="AB89" i="27"/>
  <c r="L111" i="27"/>
  <c r="AE31" i="27"/>
  <c r="AF137" i="27"/>
  <c r="G184" i="27"/>
  <c r="U272" i="27"/>
  <c r="AE112" i="27"/>
  <c r="H71" i="27"/>
  <c r="U128" i="27"/>
  <c r="AF151" i="27"/>
  <c r="AF184" i="27"/>
  <c r="K272" i="27"/>
  <c r="U55" i="27"/>
  <c r="H48" i="27"/>
  <c r="AB144" i="27"/>
  <c r="AE262" i="27"/>
  <c r="V192" i="27"/>
  <c r="AE32" i="27"/>
  <c r="AF224" i="27"/>
  <c r="V280" i="27"/>
  <c r="AB137" i="27"/>
  <c r="AB80" i="27"/>
  <c r="Q96" i="27"/>
  <c r="V239" i="27"/>
  <c r="AA120" i="27"/>
  <c r="AB192" i="27"/>
  <c r="L255" i="27"/>
  <c r="R184" i="27"/>
  <c r="Q126" i="27"/>
  <c r="AA262" i="27"/>
  <c r="V185" i="27"/>
  <c r="K232" i="27"/>
  <c r="L248" i="27"/>
  <c r="Q176" i="27"/>
  <c r="L72" i="27"/>
  <c r="AE197" i="27"/>
  <c r="AA240" i="27"/>
  <c r="K41" i="27"/>
  <c r="G42" i="27"/>
  <c r="AA45" i="27"/>
  <c r="R41" i="27"/>
  <c r="H47" i="27"/>
  <c r="H44" i="27"/>
  <c r="G46" i="27"/>
  <c r="V46" i="27"/>
  <c r="K47" i="27"/>
  <c r="H40" i="27"/>
  <c r="L42" i="27"/>
  <c r="Q279" i="27"/>
  <c r="L229" i="27"/>
  <c r="AF129" i="27"/>
  <c r="K192" i="27"/>
  <c r="G262" i="27"/>
  <c r="U64" i="27"/>
  <c r="K54" i="27"/>
  <c r="K255" i="27"/>
  <c r="AF272" i="27"/>
  <c r="AE47" i="27"/>
  <c r="G40" i="27"/>
  <c r="U39" i="27"/>
  <c r="K48" i="27"/>
  <c r="V240" i="27"/>
  <c r="AA42" i="27"/>
  <c r="V44" i="27"/>
  <c r="V45" i="27"/>
  <c r="H79" i="27"/>
  <c r="U110" i="27"/>
  <c r="AB263" i="27"/>
  <c r="R269" i="27"/>
  <c r="AF248" i="27"/>
  <c r="AB81" i="27"/>
  <c r="Q135" i="27"/>
  <c r="R156" i="27"/>
  <c r="AF192" i="27"/>
  <c r="AA126" i="27"/>
  <c r="AE264" i="27"/>
  <c r="L81" i="27"/>
  <c r="L88" i="27"/>
  <c r="L104" i="27"/>
  <c r="V72" i="27"/>
  <c r="U253" i="27"/>
  <c r="H152" i="27"/>
  <c r="R88" i="27"/>
  <c r="K64" i="27"/>
  <c r="U263" i="27"/>
  <c r="U80" i="27"/>
  <c r="G279" i="27"/>
  <c r="AB150" i="27"/>
  <c r="R214" i="27"/>
  <c r="H208" i="27"/>
  <c r="K240" i="27"/>
  <c r="AF128" i="27"/>
  <c r="R200" i="27"/>
  <c r="AE272" i="27"/>
  <c r="AA277" i="27"/>
  <c r="G48" i="27"/>
  <c r="AA158" i="27"/>
  <c r="U129" i="27"/>
  <c r="AA254" i="27"/>
  <c r="AE240" i="27"/>
  <c r="R185" i="27"/>
  <c r="G44" i="27"/>
  <c r="L46" i="27"/>
  <c r="Q47" i="27"/>
  <c r="U41" i="27"/>
  <c r="Q44" i="27"/>
  <c r="V47" i="27"/>
  <c r="G45" i="27"/>
  <c r="Q43" i="27"/>
  <c r="G47" i="27"/>
  <c r="R39" i="27"/>
  <c r="G41" i="27"/>
  <c r="AA38" i="27"/>
  <c r="V166" i="27"/>
  <c r="AE216" i="27"/>
  <c r="L120" i="27"/>
  <c r="R193" i="27"/>
  <c r="V255" i="27"/>
  <c r="AA239" i="27"/>
  <c r="H43" i="27"/>
  <c r="AA47" i="27"/>
  <c r="H38" i="27"/>
  <c r="AA96" i="27"/>
  <c r="AA111" i="27"/>
  <c r="L86" i="27"/>
  <c r="AE248" i="27"/>
  <c r="H247" i="27"/>
  <c r="AE192" i="27"/>
  <c r="AA273" i="27"/>
  <c r="Q192" i="27"/>
  <c r="V231" i="27"/>
  <c r="H240" i="27"/>
  <c r="L214" i="27"/>
  <c r="H199" i="27"/>
  <c r="AB167" i="27"/>
  <c r="U192" i="27"/>
  <c r="AA256" i="27"/>
  <c r="Q256" i="27"/>
  <c r="V264" i="27"/>
  <c r="AF126" i="27"/>
  <c r="AF255" i="27"/>
  <c r="L136" i="27"/>
  <c r="V232" i="27"/>
  <c r="U160" i="27"/>
  <c r="U214" i="27"/>
  <c r="R152" i="27"/>
  <c r="L220" i="27"/>
  <c r="K215" i="27"/>
  <c r="AE280" i="27"/>
  <c r="R280" i="27"/>
  <c r="AE24" i="27"/>
  <c r="L184" i="27"/>
  <c r="L152" i="27"/>
  <c r="V71" i="27"/>
  <c r="U81" i="27"/>
  <c r="R247" i="27"/>
  <c r="V104" i="27"/>
  <c r="G137" i="27"/>
  <c r="AE96" i="27"/>
  <c r="AB56" i="27"/>
  <c r="U43" i="27"/>
  <c r="Q41" i="27"/>
  <c r="V39" i="27"/>
  <c r="K38" i="27"/>
  <c r="H46" i="27"/>
  <c r="Q46" i="27"/>
  <c r="L38" i="27"/>
  <c r="R46" i="27"/>
  <c r="L40" i="27"/>
  <c r="U45" i="27"/>
  <c r="R43" i="27"/>
  <c r="AE222" i="27"/>
  <c r="U158" i="27"/>
  <c r="AA144" i="27"/>
  <c r="L167" i="27"/>
  <c r="K80" i="27"/>
  <c r="R136" i="27"/>
  <c r="K279" i="27"/>
  <c r="G273" i="27"/>
  <c r="Q231" i="27"/>
  <c r="U199" i="27"/>
  <c r="G185" i="27"/>
  <c r="H223" i="27"/>
  <c r="U137" i="27"/>
  <c r="R38" i="27"/>
  <c r="V42" i="27"/>
  <c r="AB126" i="27"/>
  <c r="AA48" i="27"/>
  <c r="AA44" i="27"/>
  <c r="AA41" i="27"/>
  <c r="AA39" i="27"/>
  <c r="U244" i="27"/>
  <c r="AF86" i="27"/>
  <c r="Q272" i="27"/>
  <c r="V111" i="27"/>
  <c r="K128" i="27"/>
  <c r="AA64" i="27"/>
  <c r="AF263" i="27"/>
  <c r="Q144" i="27"/>
  <c r="L183" i="27"/>
  <c r="H184" i="27"/>
  <c r="AA80" i="27"/>
  <c r="AA208" i="27"/>
  <c r="V136" i="27"/>
  <c r="R248" i="27"/>
  <c r="AE70" i="27"/>
  <c r="K174" i="27"/>
  <c r="K200" i="27"/>
  <c r="L232" i="27"/>
  <c r="U112" i="27"/>
  <c r="AE279" i="27"/>
  <c r="AE254" i="27"/>
  <c r="G224" i="27"/>
  <c r="AB229" i="27"/>
  <c r="L272" i="27"/>
  <c r="AF25" i="27"/>
  <c r="R232" i="27"/>
  <c r="AA128" i="27"/>
  <c r="U279" i="27"/>
  <c r="R137" i="27"/>
  <c r="AE111" i="27"/>
  <c r="K119" i="27"/>
  <c r="V64" i="27"/>
  <c r="K183" i="27"/>
  <c r="AB135" i="27"/>
  <c r="AB22" i="27"/>
  <c r="AA56" i="27"/>
  <c r="U40" i="27"/>
  <c r="H45" i="27"/>
  <c r="L43" i="27"/>
  <c r="Q39" i="27"/>
  <c r="G43" i="27"/>
  <c r="U44" i="27"/>
  <c r="AA43" i="27"/>
  <c r="K42" i="27"/>
  <c r="Q42" i="27"/>
  <c r="U42" i="27"/>
  <c r="L47" i="27"/>
  <c r="G270" i="27"/>
  <c r="Q159" i="27"/>
  <c r="Q48" i="27"/>
  <c r="V86" i="27"/>
  <c r="K176" i="27"/>
  <c r="U240" i="27"/>
  <c r="G263" i="27"/>
  <c r="L200" i="27"/>
  <c r="R174" i="27"/>
  <c r="R112" i="27"/>
  <c r="AE128" i="27"/>
  <c r="AE39" i="27"/>
  <c r="R239" i="27"/>
  <c r="U208" i="27"/>
  <c r="AF223" i="27"/>
  <c r="AB174" i="27"/>
  <c r="H272" i="27"/>
  <c r="AB272" i="27"/>
  <c r="L280" i="27"/>
  <c r="AF176" i="27"/>
  <c r="AF231" i="27"/>
  <c r="AE152" i="27"/>
  <c r="AF185" i="27"/>
  <c r="AB232" i="27"/>
  <c r="AA148" i="27"/>
  <c r="Q128" i="27"/>
  <c r="Q38" i="27"/>
  <c r="H39" i="27"/>
  <c r="Z148" i="27" l="1"/>
  <c r="AD152" i="27"/>
  <c r="AD39" i="27"/>
  <c r="AD128" i="27"/>
  <c r="AD111" i="27"/>
  <c r="Z128" i="27"/>
  <c r="AD254" i="27"/>
  <c r="AD279" i="27"/>
  <c r="AD70" i="27"/>
  <c r="Z208" i="27"/>
  <c r="Z80" i="27"/>
  <c r="Z48" i="27"/>
  <c r="Z144" i="27"/>
  <c r="AD222" i="27"/>
  <c r="AD96" i="27"/>
  <c r="AD280" i="27"/>
  <c r="Z256" i="27"/>
  <c r="Z273" i="27"/>
  <c r="AD192" i="27"/>
  <c r="AD248" i="27"/>
  <c r="Z111" i="27"/>
  <c r="Z96" i="27"/>
  <c r="Z239" i="27"/>
  <c r="AD216" i="27"/>
  <c r="AD240" i="27"/>
  <c r="Z254" i="27"/>
  <c r="Z158" i="27"/>
  <c r="Z277" i="27"/>
  <c r="AD272" i="27"/>
  <c r="AD264" i="27"/>
  <c r="Z126" i="27"/>
  <c r="AD47" i="27"/>
  <c r="Z240" i="27"/>
  <c r="AD197" i="27"/>
  <c r="Z262" i="27"/>
  <c r="Z120" i="27"/>
  <c r="AD262" i="27"/>
  <c r="AD112" i="27"/>
  <c r="AD205" i="27"/>
  <c r="AD160" i="27"/>
  <c r="AD176" i="27"/>
  <c r="AD144" i="27"/>
  <c r="Z136" i="27"/>
  <c r="Z87" i="27"/>
  <c r="AD48" i="27"/>
  <c r="Z279" i="27"/>
  <c r="Z224" i="27"/>
  <c r="AD207" i="27"/>
  <c r="Z71" i="27"/>
  <c r="Z174" i="27"/>
  <c r="Z199" i="27"/>
  <c r="AD137" i="27"/>
  <c r="AD208" i="27"/>
  <c r="Z143" i="27"/>
  <c r="AD168" i="27"/>
  <c r="Z183" i="27"/>
  <c r="AD206" i="27"/>
  <c r="Z223" i="27"/>
  <c r="AD88" i="27"/>
  <c r="Z168" i="27"/>
  <c r="Z248" i="27"/>
  <c r="AD89" i="27"/>
  <c r="Z127" i="27"/>
  <c r="AD124" i="27"/>
  <c r="AD123" i="27"/>
  <c r="Z112" i="27"/>
  <c r="AD95" i="27"/>
  <c r="Z222" i="27"/>
  <c r="Z72" i="27"/>
  <c r="Z152" i="27"/>
  <c r="Z151" i="27"/>
  <c r="Z78" i="27"/>
  <c r="AD209" i="27"/>
  <c r="AD174" i="27"/>
  <c r="Z191" i="27"/>
  <c r="AD143" i="27"/>
  <c r="AD223" i="27"/>
  <c r="Z88" i="27"/>
  <c r="Z175" i="27"/>
  <c r="AD256" i="27"/>
  <c r="AD273" i="27"/>
  <c r="AD214" i="27"/>
  <c r="AD72" i="27"/>
  <c r="Z176" i="27"/>
  <c r="Z182" i="27"/>
  <c r="Z134" i="27"/>
  <c r="AD175" i="27"/>
  <c r="AD263" i="27"/>
  <c r="Z264" i="27"/>
  <c r="Z263" i="27"/>
  <c r="Z73" i="27"/>
  <c r="Z198" i="27"/>
  <c r="Z81" i="27"/>
  <c r="AD64" i="27"/>
  <c r="AD215" i="27"/>
  <c r="AD173" i="27"/>
  <c r="Z106" i="27"/>
  <c r="Z132" i="27"/>
  <c r="AD120" i="27"/>
  <c r="AD224" i="27"/>
  <c r="Z149" i="27"/>
  <c r="Z230" i="27"/>
  <c r="AD191" i="27"/>
  <c r="AD46" i="27"/>
  <c r="AD71" i="27"/>
  <c r="Z159" i="27"/>
  <c r="Z255" i="27"/>
  <c r="AD80" i="27"/>
  <c r="AD261" i="27"/>
  <c r="AD151" i="27"/>
  <c r="AD86" i="27"/>
  <c r="AD249" i="27"/>
  <c r="Z184" i="27"/>
  <c r="Z189" i="27"/>
  <c r="Z95" i="27"/>
  <c r="AD193" i="27"/>
  <c r="Z101" i="27"/>
  <c r="AD119" i="27"/>
  <c r="Z167" i="27"/>
  <c r="AD94" i="27"/>
  <c r="Z232" i="27"/>
  <c r="Z129" i="27"/>
  <c r="Z249" i="27"/>
  <c r="Z269" i="27"/>
  <c r="AD158" i="27"/>
  <c r="AD238" i="27"/>
  <c r="AD246" i="27"/>
  <c r="AD271" i="27"/>
  <c r="Z89" i="27"/>
  <c r="Z70" i="27"/>
  <c r="AD232" i="27"/>
  <c r="AD87" i="27"/>
  <c r="AD270" i="27"/>
  <c r="AD92" i="27"/>
  <c r="AD127" i="27"/>
  <c r="AD38" i="27"/>
  <c r="Z202" i="27"/>
  <c r="Z206" i="27"/>
  <c r="Z193" i="27"/>
  <c r="AD199" i="27"/>
  <c r="AD277" i="27"/>
  <c r="Z207" i="27"/>
  <c r="AD110" i="27"/>
  <c r="AD255" i="27"/>
  <c r="AD81" i="27"/>
  <c r="Z119" i="27"/>
  <c r="Z213" i="27"/>
  <c r="AD228" i="27"/>
  <c r="Z238" i="27"/>
  <c r="AD190" i="27"/>
  <c r="Z280" i="27"/>
  <c r="AD145" i="27"/>
  <c r="AD40" i="27"/>
  <c r="Z237" i="27"/>
  <c r="AD267" i="27"/>
  <c r="Z160" i="27"/>
  <c r="AD134" i="27"/>
  <c r="Z271" i="27"/>
  <c r="AD241" i="27"/>
  <c r="Z229" i="27"/>
  <c r="AD167" i="27"/>
  <c r="Z102" i="27"/>
  <c r="Z54" i="27"/>
  <c r="AD200" i="27"/>
  <c r="AD239" i="27"/>
  <c r="AD196" i="27"/>
  <c r="Z185" i="27"/>
  <c r="AD231" i="27"/>
  <c r="AD56" i="27"/>
  <c r="Z166" i="27"/>
  <c r="AD118" i="27"/>
  <c r="AD73" i="27"/>
  <c r="Z216" i="27"/>
  <c r="AD62" i="27"/>
  <c r="AD159" i="27"/>
  <c r="Z252" i="27"/>
  <c r="AD57" i="27"/>
  <c r="Z241" i="27"/>
  <c r="Z278" i="27"/>
  <c r="Z200" i="27"/>
  <c r="AD104" i="27"/>
  <c r="AD184" i="27"/>
  <c r="Z137" i="27"/>
  <c r="Z55" i="27"/>
  <c r="Z253" i="27"/>
  <c r="AD79" i="27"/>
  <c r="AD136" i="27"/>
  <c r="AD229" i="27"/>
  <c r="Z246" i="27"/>
  <c r="AD198" i="27"/>
  <c r="Z192" i="27"/>
  <c r="AD135" i="27"/>
  <c r="Z150" i="27"/>
  <c r="Z104" i="27"/>
  <c r="AD187" i="27"/>
  <c r="AD83" i="27"/>
  <c r="Z103" i="27"/>
  <c r="Z138" i="27"/>
  <c r="AD142" i="27"/>
  <c r="AD103" i="27"/>
  <c r="Z190" i="27"/>
  <c r="Z270" i="27"/>
  <c r="AD230" i="27"/>
  <c r="Z164" i="27"/>
  <c r="AD265" i="27"/>
  <c r="AD237" i="27"/>
  <c r="AD148" i="27"/>
  <c r="Z117" i="27"/>
  <c r="AD93" i="27"/>
  <c r="AD54" i="27"/>
  <c r="AD217" i="27"/>
  <c r="Z79" i="27"/>
  <c r="Z180" i="27"/>
  <c r="AD149" i="27"/>
  <c r="Z53" i="27"/>
  <c r="Z76" i="27"/>
  <c r="AD179" i="27"/>
  <c r="Z66" i="27"/>
  <c r="Z169" i="27"/>
  <c r="AD268" i="27"/>
  <c r="AD41" i="27"/>
  <c r="AD171" i="27"/>
  <c r="AD247" i="27"/>
  <c r="Z245" i="27"/>
  <c r="AD53" i="27"/>
  <c r="AD45" i="27"/>
  <c r="Z49" i="27"/>
  <c r="AD185" i="27"/>
  <c r="AD43" i="27"/>
  <c r="AD156" i="27"/>
  <c r="AD129" i="27"/>
  <c r="Z228" i="27"/>
  <c r="Z77" i="27"/>
  <c r="AD84" i="27"/>
  <c r="AD195" i="27"/>
  <c r="AD101" i="27"/>
  <c r="AD51" i="27"/>
  <c r="AD157" i="27"/>
  <c r="AD257" i="27"/>
  <c r="Z170" i="27"/>
  <c r="Z272" i="27"/>
  <c r="Z142" i="27"/>
  <c r="Z197" i="27"/>
  <c r="Z179" i="27"/>
  <c r="Z85" i="27"/>
  <c r="Z91" i="27"/>
  <c r="AD125" i="27"/>
  <c r="AD204" i="27"/>
  <c r="Z68" i="27"/>
  <c r="AD245" i="27"/>
  <c r="Z244" i="27"/>
  <c r="Z196" i="27"/>
  <c r="Z37" i="27"/>
  <c r="Z236" i="27"/>
  <c r="AD108" i="27"/>
  <c r="AD211" i="27"/>
  <c r="Z281" i="27"/>
  <c r="Z90" i="27"/>
  <c r="AD130" i="27"/>
  <c r="AD236" i="27"/>
  <c r="AD183" i="27"/>
  <c r="AD131" i="27"/>
  <c r="AD150" i="27"/>
  <c r="AD102" i="27"/>
  <c r="Z93" i="27"/>
  <c r="AD182" i="27"/>
  <c r="Z113" i="27"/>
  <c r="AD52" i="27"/>
  <c r="AD177" i="27"/>
  <c r="AD60" i="27"/>
  <c r="Z268" i="27"/>
  <c r="Z214" i="27"/>
  <c r="Z205" i="27"/>
  <c r="Z109" i="27"/>
  <c r="AD227" i="27"/>
  <c r="AD244" i="27"/>
  <c r="AD281" i="27"/>
  <c r="Z125" i="27"/>
  <c r="AD105" i="27"/>
  <c r="Z275" i="27"/>
  <c r="Z135" i="27"/>
  <c r="AD140" i="27"/>
  <c r="Z215" i="27"/>
  <c r="AD163" i="27"/>
  <c r="Z163" i="27"/>
  <c r="Z247" i="27"/>
  <c r="AD252" i="27"/>
  <c r="Z100" i="27"/>
  <c r="AD166" i="27"/>
  <c r="AD44" i="27"/>
  <c r="Z231" i="27"/>
  <c r="Z260" i="27"/>
  <c r="AD55" i="27"/>
  <c r="AD188" i="27"/>
  <c r="AD251" i="27"/>
  <c r="Z145" i="27"/>
  <c r="AD75" i="27"/>
  <c r="Z165" i="27"/>
  <c r="Z69" i="27"/>
  <c r="AD220" i="27"/>
  <c r="Z146" i="27"/>
  <c r="Z94" i="27"/>
  <c r="AD169" i="27"/>
  <c r="AD276" i="27"/>
  <c r="AD180" i="27"/>
  <c r="AD76" i="27"/>
  <c r="AD146" i="27"/>
  <c r="AD219" i="27"/>
  <c r="Z133" i="27"/>
  <c r="AD126" i="27"/>
  <c r="AD233" i="27"/>
  <c r="AD139" i="27"/>
  <c r="AD181" i="27"/>
  <c r="Z108" i="27"/>
  <c r="AD107" i="27"/>
  <c r="Z115" i="27"/>
  <c r="Z204" i="27"/>
  <c r="AD69" i="27"/>
  <c r="Z83" i="27"/>
  <c r="Z156" i="27"/>
  <c r="Z209" i="27"/>
  <c r="AD121" i="27"/>
  <c r="AD141" i="27"/>
  <c r="Z201" i="27"/>
  <c r="Z110" i="27"/>
  <c r="AD172" i="27"/>
  <c r="AD189" i="27"/>
  <c r="AD210" i="27"/>
  <c r="Z84" i="27"/>
  <c r="AD77" i="27"/>
  <c r="Z123" i="27"/>
  <c r="AD78" i="27"/>
  <c r="Z221" i="27"/>
  <c r="Z274" i="27"/>
  <c r="Z118" i="27"/>
  <c r="AD133" i="27"/>
  <c r="AD242" i="27"/>
  <c r="Z36" i="27"/>
  <c r="AD113" i="27"/>
  <c r="AD165" i="27"/>
  <c r="Z92" i="27"/>
  <c r="Z86" i="27"/>
  <c r="AD63" i="27"/>
  <c r="Z261" i="27"/>
  <c r="AD278" i="27"/>
  <c r="AD212" i="27"/>
  <c r="AD116" i="27"/>
  <c r="AD85" i="27"/>
  <c r="Z194" i="27"/>
  <c r="AD203" i="27"/>
  <c r="Z74" i="27"/>
  <c r="Z217" i="27"/>
  <c r="AD66" i="27"/>
  <c r="Z243" i="27"/>
  <c r="Z257" i="27"/>
  <c r="Z124" i="27"/>
  <c r="Z157" i="27"/>
  <c r="Z195" i="27"/>
  <c r="Z147" i="27"/>
  <c r="AD99" i="27"/>
  <c r="AD138" i="27"/>
  <c r="AD68" i="27"/>
  <c r="Z153" i="27"/>
  <c r="Z250" i="27"/>
  <c r="Z51" i="27"/>
  <c r="AD259" i="27"/>
  <c r="Z219" i="27"/>
  <c r="AD61" i="27"/>
  <c r="AD36" i="27"/>
  <c r="AD213" i="27"/>
  <c r="AD65" i="27"/>
  <c r="Z181" i="27"/>
  <c r="Z114" i="27"/>
  <c r="AD201" i="27"/>
  <c r="AD100" i="27"/>
  <c r="AD122" i="27"/>
  <c r="AD67" i="27"/>
  <c r="Z258" i="27"/>
  <c r="Z226" i="27"/>
  <c r="Z178" i="27"/>
  <c r="Z99" i="27"/>
  <c r="AD234" i="27"/>
  <c r="Z267" i="27"/>
  <c r="Z130" i="27"/>
  <c r="AD90" i="27"/>
  <c r="Z234" i="27"/>
  <c r="AD114" i="27"/>
  <c r="Z211" i="27"/>
  <c r="Z173" i="27"/>
  <c r="Z276" i="27"/>
  <c r="Z242" i="27"/>
  <c r="Z172" i="27"/>
  <c r="Z105" i="27"/>
  <c r="Z220" i="27"/>
  <c r="AD253" i="27"/>
  <c r="Z121" i="27"/>
  <c r="AD91" i="27"/>
  <c r="Z52" i="27"/>
  <c r="Z266" i="27"/>
  <c r="AD218" i="27"/>
  <c r="Z203" i="27"/>
  <c r="Z177" i="27"/>
  <c r="Z97" i="27"/>
  <c r="Z227" i="27"/>
  <c r="Z162" i="27"/>
  <c r="AD269" i="27"/>
  <c r="AD225" i="27"/>
  <c r="AD74" i="27"/>
  <c r="AD186" i="27"/>
  <c r="Z188" i="27"/>
  <c r="AD109" i="27"/>
  <c r="AD49" i="27"/>
  <c r="Z141" i="27"/>
  <c r="Z161" i="27"/>
  <c r="AD42" i="27"/>
  <c r="AD250" i="27"/>
  <c r="AD106" i="27"/>
  <c r="Z233" i="27"/>
  <c r="Z67" i="27"/>
  <c r="AD275" i="27"/>
  <c r="Z171" i="27"/>
  <c r="AD98" i="27"/>
  <c r="AD97" i="27"/>
  <c r="AD154" i="27"/>
  <c r="Z187" i="27"/>
  <c r="AD50" i="27"/>
  <c r="AD59" i="27"/>
  <c r="Z122" i="27"/>
  <c r="Z155" i="27"/>
  <c r="AD164" i="27"/>
  <c r="AD221" i="27"/>
  <c r="Z259" i="27"/>
  <c r="AD274" i="27"/>
  <c r="AD243" i="27"/>
  <c r="Z98" i="27"/>
  <c r="AD147" i="27"/>
  <c r="Z212" i="27"/>
  <c r="Z139" i="27"/>
  <c r="Z75" i="27"/>
  <c r="AD161" i="27"/>
  <c r="Z116" i="27"/>
  <c r="Z251" i="27"/>
  <c r="AD162" i="27"/>
  <c r="Z140" i="27"/>
  <c r="AD117" i="27"/>
  <c r="AD226" i="27"/>
  <c r="AD155" i="27"/>
  <c r="Z107" i="27"/>
  <c r="AD132" i="27"/>
  <c r="Z154" i="27"/>
  <c r="AD82" i="27"/>
  <c r="Z218" i="27"/>
  <c r="AD58" i="27"/>
  <c r="Z210" i="27"/>
  <c r="Z225" i="27"/>
  <c r="Z131" i="27"/>
  <c r="AD266" i="27"/>
  <c r="AD235" i="27"/>
  <c r="AD260" i="27"/>
  <c r="AD37" i="27"/>
  <c r="Z186" i="27"/>
  <c r="AD170" i="27"/>
  <c r="AD115" i="27"/>
  <c r="Z50" i="27"/>
  <c r="Z265" i="27"/>
  <c r="AD258" i="27"/>
  <c r="AD178" i="27"/>
  <c r="AD153" i="27"/>
  <c r="AD202" i="27"/>
  <c r="Z235" i="27"/>
  <c r="AD194" i="27"/>
  <c r="Z82" i="27"/>
  <c r="F46" i="26"/>
  <c r="Q74" i="26"/>
  <c r="Q78" i="26"/>
  <c r="Q75" i="26"/>
  <c r="Q79" i="26"/>
  <c r="Q76" i="26"/>
  <c r="Q80" i="26"/>
  <c r="Q77" i="26"/>
  <c r="Q81" i="26"/>
  <c r="J19" i="14"/>
  <c r="J30" i="36" s="1"/>
  <c r="H19" i="14"/>
  <c r="I19" i="14"/>
  <c r="I30" i="36" s="1"/>
  <c r="I30" i="29" l="1"/>
  <c r="H30" i="29"/>
  <c r="J30" i="29"/>
  <c r="AP1" i="26" l="1"/>
  <c r="AM1" i="26"/>
  <c r="AG1" i="26"/>
  <c r="AJ1" i="26"/>
  <c r="F57" i="23"/>
  <c r="F58" i="23"/>
  <c r="F59" i="23"/>
  <c r="F60" i="23"/>
  <c r="F61" i="23"/>
  <c r="F62" i="23"/>
  <c r="F63" i="23"/>
  <c r="F64" i="23"/>
  <c r="H30" i="7"/>
  <c r="AA30" i="7" s="1"/>
  <c r="H31" i="7"/>
  <c r="AA31" i="7" s="1"/>
  <c r="AA32" i="7"/>
  <c r="H33" i="7"/>
  <c r="AA33" i="7" s="1"/>
  <c r="H34" i="7"/>
  <c r="AA34" i="7" s="1"/>
  <c r="H35" i="7"/>
  <c r="AA35" i="7" s="1"/>
  <c r="AA36" i="7"/>
  <c r="H37" i="7"/>
  <c r="AA37" i="7" s="1"/>
  <c r="H38" i="7"/>
  <c r="AA38" i="7" s="1"/>
  <c r="H39" i="7"/>
  <c r="AA39" i="7" s="1"/>
  <c r="H40" i="7"/>
  <c r="AA40" i="7" s="1"/>
  <c r="H41" i="7"/>
  <c r="AA41" i="7" s="1"/>
  <c r="H42" i="7"/>
  <c r="AA42" i="7" s="1"/>
  <c r="H43" i="7"/>
  <c r="AA43" i="7" s="1"/>
  <c r="H44" i="7"/>
  <c r="AA44" i="7" s="1"/>
  <c r="H45" i="7"/>
  <c r="AA45" i="7" s="1"/>
  <c r="H46" i="7"/>
  <c r="AA46" i="7" s="1"/>
  <c r="H47" i="7"/>
  <c r="AA47" i="7" s="1"/>
  <c r="H48" i="7"/>
  <c r="AA48" i="7" s="1"/>
  <c r="H49" i="7"/>
  <c r="AA49" i="7" s="1"/>
  <c r="H50" i="7"/>
  <c r="AA50" i="7" s="1"/>
  <c r="H51" i="7"/>
  <c r="AA51" i="7" s="1"/>
  <c r="H58" i="7"/>
  <c r="AA58" i="7" s="1"/>
  <c r="H59" i="7"/>
  <c r="AA59" i="7" s="1"/>
  <c r="H29" i="7"/>
  <c r="AA29" i="7" s="1"/>
  <c r="AA28" i="7"/>
  <c r="AS1" i="7" l="1"/>
  <c r="AV1" i="7"/>
  <c r="AD49" i="7"/>
  <c r="AC49" i="7"/>
  <c r="AB49" i="7"/>
  <c r="AD37" i="7"/>
  <c r="AC37" i="7"/>
  <c r="AB37" i="7"/>
  <c r="AD48" i="7"/>
  <c r="AC48" i="7"/>
  <c r="AB48" i="7"/>
  <c r="AD40" i="7"/>
  <c r="AC40" i="7"/>
  <c r="AB40" i="7"/>
  <c r="AD32" i="7"/>
  <c r="AC32" i="7"/>
  <c r="AB32" i="7"/>
  <c r="I17" i="7"/>
  <c r="I16" i="7"/>
  <c r="I15" i="7"/>
  <c r="AD51" i="7"/>
  <c r="AC51" i="7"/>
  <c r="AB51" i="7"/>
  <c r="AD47" i="7"/>
  <c r="AC47" i="7"/>
  <c r="AB47" i="7"/>
  <c r="AD43" i="7"/>
  <c r="AC43" i="7"/>
  <c r="AB43" i="7"/>
  <c r="AD39" i="7"/>
  <c r="AC39" i="7"/>
  <c r="AB39" i="7"/>
  <c r="AD35" i="7"/>
  <c r="AC35" i="7"/>
  <c r="AB35" i="7"/>
  <c r="AD31" i="7"/>
  <c r="AC31" i="7"/>
  <c r="AB31" i="7"/>
  <c r="AD59" i="7"/>
  <c r="AC59" i="7"/>
  <c r="AB59" i="7"/>
  <c r="AD45" i="7"/>
  <c r="AC45" i="7"/>
  <c r="AB45" i="7"/>
  <c r="AD41" i="7"/>
  <c r="AC41" i="7"/>
  <c r="AB41" i="7"/>
  <c r="AD33" i="7"/>
  <c r="AC33" i="7"/>
  <c r="AB33" i="7"/>
  <c r="AD58" i="7"/>
  <c r="AC58" i="7"/>
  <c r="AB58" i="7"/>
  <c r="AD44" i="7"/>
  <c r="AC44" i="7"/>
  <c r="AB44" i="7"/>
  <c r="AD36" i="7"/>
  <c r="AC36" i="7"/>
  <c r="AB36" i="7"/>
  <c r="AD29" i="7"/>
  <c r="AC29" i="7"/>
  <c r="AB29" i="7"/>
  <c r="AD50" i="7"/>
  <c r="AC50" i="7"/>
  <c r="AB50" i="7"/>
  <c r="AD46" i="7"/>
  <c r="AC46" i="7"/>
  <c r="AB46" i="7"/>
  <c r="AD42" i="7"/>
  <c r="AC42" i="7"/>
  <c r="AB42" i="7"/>
  <c r="AD38" i="7"/>
  <c r="AC38" i="7"/>
  <c r="AB38" i="7"/>
  <c r="AD34" i="7"/>
  <c r="AC34" i="7"/>
  <c r="AB34" i="7"/>
  <c r="AD30" i="7"/>
  <c r="AC30" i="7"/>
  <c r="AB30" i="7"/>
  <c r="S29" i="7"/>
  <c r="W29" i="7"/>
  <c r="S42" i="7"/>
  <c r="W42" i="7"/>
  <c r="S38" i="7"/>
  <c r="W38" i="7"/>
  <c r="W34" i="7"/>
  <c r="S34" i="7"/>
  <c r="W30" i="7"/>
  <c r="S30" i="7"/>
  <c r="S46" i="7"/>
  <c r="W46" i="7"/>
  <c r="S45" i="7"/>
  <c r="W45" i="7"/>
  <c r="S41" i="7"/>
  <c r="W41" i="7"/>
  <c r="S37" i="7"/>
  <c r="W37" i="7"/>
  <c r="S33" i="7"/>
  <c r="W33" i="7"/>
  <c r="W59" i="7"/>
  <c r="S59" i="7"/>
  <c r="S48" i="7"/>
  <c r="W48" i="7"/>
  <c r="S40" i="7"/>
  <c r="W40" i="7"/>
  <c r="S36" i="7"/>
  <c r="W36" i="7"/>
  <c r="W32" i="7"/>
  <c r="S32" i="7"/>
  <c r="S50" i="7"/>
  <c r="W50" i="7"/>
  <c r="W49" i="7"/>
  <c r="S49" i="7"/>
  <c r="S58" i="7"/>
  <c r="W58" i="7"/>
  <c r="S44" i="7"/>
  <c r="W44" i="7"/>
  <c r="I18" i="7"/>
  <c r="I19" i="7"/>
  <c r="I20" i="7"/>
  <c r="S28" i="7"/>
  <c r="W28" i="7"/>
  <c r="W51" i="7"/>
  <c r="S51" i="7"/>
  <c r="S47" i="7"/>
  <c r="W47" i="7"/>
  <c r="S43" i="7"/>
  <c r="W43" i="7"/>
  <c r="S39" i="7"/>
  <c r="W39" i="7"/>
  <c r="S35" i="7"/>
  <c r="W35" i="7"/>
  <c r="S31" i="7"/>
  <c r="W31" i="7"/>
  <c r="AN19" i="26"/>
  <c r="AN18" i="26"/>
  <c r="AN17" i="26"/>
  <c r="AN16" i="26"/>
  <c r="AN15" i="26"/>
  <c r="AN14" i="26"/>
  <c r="AN13" i="26"/>
  <c r="AN12" i="26"/>
  <c r="AN11" i="26"/>
  <c r="AN10" i="26"/>
  <c r="AN9" i="26"/>
  <c r="AN8" i="26"/>
  <c r="AM16" i="26"/>
  <c r="AM15" i="26"/>
  <c r="AM14" i="26"/>
  <c r="AM13" i="26"/>
  <c r="AM12" i="26"/>
  <c r="AM11" i="26"/>
  <c r="AM10" i="26"/>
  <c r="AM9" i="26"/>
  <c r="AM8" i="26"/>
  <c r="AM7" i="26"/>
  <c r="AM6" i="26"/>
  <c r="AM5" i="26"/>
  <c r="AM4" i="26"/>
  <c r="AN7" i="26"/>
  <c r="AN6" i="26"/>
  <c r="AM19" i="26"/>
  <c r="AM18" i="26"/>
  <c r="AM17" i="26"/>
  <c r="AN4" i="26"/>
  <c r="AN5" i="26"/>
  <c r="AH19" i="26"/>
  <c r="AH18" i="26"/>
  <c r="AH17" i="26"/>
  <c r="AH16" i="26"/>
  <c r="AH15" i="26"/>
  <c r="AH14" i="26"/>
  <c r="AH13" i="26"/>
  <c r="AH12" i="26"/>
  <c r="AH11" i="26"/>
  <c r="AH10" i="26"/>
  <c r="AH9" i="26"/>
  <c r="AG8" i="26"/>
  <c r="AG7" i="26"/>
  <c r="AG6" i="26"/>
  <c r="AG5" i="26"/>
  <c r="AG4" i="26"/>
  <c r="AG17" i="26"/>
  <c r="AG10" i="26"/>
  <c r="AG19" i="26"/>
  <c r="AG16" i="26"/>
  <c r="AG15" i="26"/>
  <c r="AG13" i="26"/>
  <c r="AG12" i="26"/>
  <c r="AG11" i="26"/>
  <c r="AG9" i="26"/>
  <c r="AH8" i="26"/>
  <c r="AH7" i="26"/>
  <c r="AH5" i="26"/>
  <c r="AH4" i="26"/>
  <c r="AG18" i="26"/>
  <c r="AG14" i="26"/>
  <c r="AH6" i="26"/>
  <c r="AJ19" i="26"/>
  <c r="AJ18" i="26"/>
  <c r="AJ17" i="26"/>
  <c r="AK5" i="26"/>
  <c r="AK4" i="26"/>
  <c r="AJ8" i="26"/>
  <c r="AJ7" i="26"/>
  <c r="AJ6" i="26"/>
  <c r="AJ5" i="26"/>
  <c r="AJ4" i="26"/>
  <c r="AK16" i="26"/>
  <c r="AK15" i="26"/>
  <c r="AK14" i="26"/>
  <c r="AK13" i="26"/>
  <c r="AK12" i="26"/>
  <c r="AK11" i="26"/>
  <c r="AK10" i="26"/>
  <c r="AK9" i="26"/>
  <c r="AK8" i="26"/>
  <c r="AK7" i="26"/>
  <c r="AK6" i="26"/>
  <c r="AK19" i="26"/>
  <c r="AK18" i="26"/>
  <c r="AK17" i="26"/>
  <c r="AJ16" i="26"/>
  <c r="AJ15" i="26"/>
  <c r="AJ14" i="26"/>
  <c r="AJ13" i="26"/>
  <c r="AJ12" i="26"/>
  <c r="AJ11" i="26"/>
  <c r="AJ10" i="26"/>
  <c r="AJ9" i="26"/>
  <c r="AP19" i="26"/>
  <c r="AP18" i="26"/>
  <c r="AP17" i="26"/>
  <c r="AQ19" i="26"/>
  <c r="AQ18" i="26"/>
  <c r="AQ17" i="26"/>
  <c r="AQ4" i="26"/>
  <c r="AQ11" i="26"/>
  <c r="AQ8" i="26"/>
  <c r="AP7" i="26"/>
  <c r="AP6" i="26"/>
  <c r="AP5" i="26"/>
  <c r="AP9" i="26"/>
  <c r="AQ7" i="26"/>
  <c r="AQ6" i="26"/>
  <c r="AQ5" i="26"/>
  <c r="AP16" i="26"/>
  <c r="AP15" i="26"/>
  <c r="AP12" i="26"/>
  <c r="AP11" i="26"/>
  <c r="AP8" i="26"/>
  <c r="AQ16" i="26"/>
  <c r="AQ15" i="26"/>
  <c r="AQ14" i="26"/>
  <c r="AQ13" i="26"/>
  <c r="AQ12" i="26"/>
  <c r="AQ10" i="26"/>
  <c r="AQ9" i="26"/>
  <c r="AP4" i="26"/>
  <c r="AP14" i="26"/>
  <c r="AP13" i="26"/>
  <c r="AP10" i="26"/>
  <c r="V27" i="27"/>
  <c r="U25" i="27"/>
  <c r="K27" i="27"/>
  <c r="G34" i="27"/>
  <c r="L22" i="27"/>
  <c r="AA35" i="27"/>
  <c r="V32" i="27"/>
  <c r="U35" i="27"/>
  <c r="K31" i="27"/>
  <c r="Q24" i="27"/>
  <c r="R23" i="27"/>
  <c r="AA26" i="27"/>
  <c r="U28" i="27"/>
  <c r="Q29" i="27"/>
  <c r="G31" i="27"/>
  <c r="L33" i="27"/>
  <c r="Q33" i="27"/>
  <c r="V20" i="27"/>
  <c r="U27" i="27"/>
  <c r="Q22" i="27"/>
  <c r="AA20" i="27"/>
  <c r="AA32" i="27"/>
  <c r="R30" i="27"/>
  <c r="K30" i="27"/>
  <c r="Q30" i="27"/>
  <c r="K20" i="27"/>
  <c r="Q32" i="27"/>
  <c r="AA22" i="27"/>
  <c r="V22" i="27"/>
  <c r="V23" i="27"/>
  <c r="K26" i="27"/>
  <c r="Q23" i="27"/>
  <c r="V33" i="27"/>
  <c r="V21" i="27"/>
  <c r="L21" i="27"/>
  <c r="L29" i="27"/>
  <c r="Q21" i="27"/>
  <c r="H30" i="27"/>
  <c r="AA21" i="27"/>
  <c r="AA31" i="27"/>
  <c r="H31" i="27"/>
  <c r="K33" i="27"/>
  <c r="AA25" i="27"/>
  <c r="V29" i="27"/>
  <c r="R32" i="27"/>
  <c r="K25" i="27"/>
  <c r="AA27" i="27"/>
  <c r="U20" i="27"/>
  <c r="H27" i="27"/>
  <c r="R25" i="27"/>
  <c r="V30" i="27"/>
  <c r="V25" i="27"/>
  <c r="V31" i="27"/>
  <c r="Q25" i="27"/>
  <c r="H34" i="27"/>
  <c r="AA24" i="27"/>
  <c r="L27" i="27"/>
  <c r="AA28" i="27"/>
  <c r="G20" i="27"/>
  <c r="AA33" i="27"/>
  <c r="U32" i="27"/>
  <c r="V26" i="27"/>
  <c r="K22" i="27"/>
  <c r="Q27" i="27"/>
  <c r="K23" i="27"/>
  <c r="R29" i="27"/>
  <c r="AA23" i="27"/>
  <c r="R33" i="27"/>
  <c r="V24" i="27"/>
  <c r="U22" i="27"/>
  <c r="H32" i="27"/>
  <c r="U29" i="27"/>
  <c r="G32" i="27"/>
  <c r="L28" i="27"/>
  <c r="Q20" i="27"/>
  <c r="H20" i="27"/>
  <c r="Q35" i="27"/>
  <c r="Q31" i="27"/>
  <c r="H29" i="27"/>
  <c r="G26" i="27"/>
  <c r="V35" i="27"/>
  <c r="L25" i="27"/>
  <c r="H35" i="27"/>
  <c r="H33" i="27"/>
  <c r="R21" i="27"/>
  <c r="U21" i="27"/>
  <c r="K32" i="27"/>
  <c r="U33" i="27"/>
  <c r="G21" i="27"/>
  <c r="G25" i="27"/>
  <c r="L32" i="27"/>
  <c r="R22" i="27"/>
  <c r="U31" i="27"/>
  <c r="G27" i="27"/>
  <c r="R35" i="27"/>
  <c r="R34" i="27"/>
  <c r="K28" i="27"/>
  <c r="AA30" i="27"/>
  <c r="G33" i="27"/>
  <c r="G35" i="27"/>
  <c r="U30" i="27"/>
  <c r="R31" i="27"/>
  <c r="L30" i="27"/>
  <c r="K29" i="27"/>
  <c r="G28" i="27"/>
  <c r="V34" i="27"/>
  <c r="R24" i="27"/>
  <c r="V28" i="27"/>
  <c r="AA34" i="27"/>
  <c r="U26" i="27"/>
  <c r="R26" i="27"/>
  <c r="R20" i="27"/>
  <c r="AA29" i="27"/>
  <c r="L24" i="27"/>
  <c r="U34" i="27"/>
  <c r="Q34" i="27"/>
  <c r="H22" i="27"/>
  <c r="K35" i="27"/>
  <c r="L20" i="27"/>
  <c r="L31" i="27"/>
  <c r="U24" i="27"/>
  <c r="H25" i="27"/>
  <c r="G24" i="27"/>
  <c r="H28" i="27"/>
  <c r="K21" i="27"/>
  <c r="K34" i="27"/>
  <c r="H26" i="27"/>
  <c r="K24" i="27"/>
  <c r="H24" i="27"/>
  <c r="L23" i="27"/>
  <c r="G30" i="27"/>
  <c r="L35" i="27"/>
  <c r="Q28" i="27"/>
  <c r="R27" i="27"/>
  <c r="H21" i="27"/>
  <c r="R28" i="27"/>
  <c r="Q26" i="27"/>
  <c r="U23" i="27"/>
  <c r="G23" i="27"/>
  <c r="L26" i="27"/>
  <c r="G29" i="27"/>
  <c r="L34" i="27"/>
  <c r="G22" i="27"/>
  <c r="H23" i="27"/>
  <c r="AV11" i="7" l="1"/>
  <c r="AV7" i="7"/>
  <c r="AV6" i="7"/>
  <c r="AV9" i="7"/>
  <c r="AV4" i="7"/>
  <c r="AV16" i="7"/>
  <c r="AV19" i="7"/>
  <c r="AV17" i="7"/>
  <c r="AV15" i="7"/>
  <c r="AV10" i="7"/>
  <c r="AV13" i="7"/>
  <c r="AV5" i="7"/>
  <c r="AV18" i="7"/>
  <c r="AV12" i="7"/>
  <c r="AV20" i="7"/>
  <c r="AW13" i="7"/>
  <c r="AW10" i="7"/>
  <c r="AW7" i="7"/>
  <c r="AW8" i="7"/>
  <c r="AV21" i="7"/>
  <c r="AV8" i="7"/>
  <c r="AW17" i="7"/>
  <c r="AW14" i="7"/>
  <c r="AW11" i="7"/>
  <c r="AW12" i="7"/>
  <c r="AV14" i="7"/>
  <c r="AW5" i="7"/>
  <c r="AW21" i="7"/>
  <c r="AW18" i="7"/>
  <c r="AW15" i="7"/>
  <c r="AW16" i="7"/>
  <c r="AW9" i="7"/>
  <c r="AW6" i="7"/>
  <c r="AW4" i="7"/>
  <c r="AW19" i="7"/>
  <c r="AW20" i="7"/>
  <c r="AS18" i="7"/>
  <c r="AT5" i="7"/>
  <c r="AT9" i="7"/>
  <c r="AT13" i="7"/>
  <c r="AT17" i="7"/>
  <c r="AT21" i="7"/>
  <c r="AT6" i="7"/>
  <c r="AT10" i="7"/>
  <c r="AT14" i="7"/>
  <c r="AT18" i="7"/>
  <c r="AT4" i="7"/>
  <c r="AT7" i="7"/>
  <c r="AT11" i="7"/>
  <c r="AT15" i="7"/>
  <c r="AT19" i="7"/>
  <c r="AT8" i="7"/>
  <c r="AT12" i="7"/>
  <c r="AT16" i="7"/>
  <c r="AT20" i="7"/>
  <c r="AS20" i="7"/>
  <c r="AS19" i="7"/>
  <c r="AS14" i="7"/>
  <c r="AS10" i="7"/>
  <c r="AS16" i="7"/>
  <c r="AS7" i="7"/>
  <c r="AS17" i="7"/>
  <c r="AS11" i="7"/>
  <c r="AS6" i="7"/>
  <c r="AS21" i="7"/>
  <c r="AS12" i="7"/>
  <c r="AS8" i="7"/>
  <c r="AS13" i="7"/>
  <c r="AS9" i="7"/>
  <c r="AS15" i="7"/>
  <c r="AS5" i="7"/>
  <c r="AS4" i="7"/>
  <c r="AD31" i="27"/>
  <c r="AD28" i="27"/>
  <c r="AD21" i="27"/>
  <c r="AD35" i="27"/>
  <c r="AD29" i="27"/>
  <c r="AD26" i="27"/>
  <c r="AD30" i="27"/>
  <c r="AD23" i="27"/>
  <c r="AD33" i="27"/>
  <c r="AD34" i="27"/>
  <c r="AD24" i="27"/>
  <c r="AD27" i="27"/>
  <c r="AD20" i="27"/>
  <c r="AD32" i="27"/>
  <c r="AD25" i="27"/>
  <c r="AD22" i="27"/>
  <c r="AD28" i="7"/>
  <c r="AC28" i="7"/>
  <c r="AB28" i="7"/>
  <c r="X58" i="7"/>
  <c r="Y58" i="7"/>
  <c r="Z58" i="7"/>
  <c r="X50" i="7"/>
  <c r="Y50" i="7"/>
  <c r="Z50" i="7"/>
  <c r="Z36" i="7"/>
  <c r="X36" i="7"/>
  <c r="Y36" i="7"/>
  <c r="X48" i="7"/>
  <c r="Y48" i="7"/>
  <c r="Z48" i="7"/>
  <c r="Z33" i="7"/>
  <c r="Y33" i="7"/>
  <c r="X33" i="7"/>
  <c r="Z41" i="7"/>
  <c r="Y41" i="7"/>
  <c r="X41" i="7"/>
  <c r="X46" i="7"/>
  <c r="Z46" i="7"/>
  <c r="Y46" i="7"/>
  <c r="T34" i="7"/>
  <c r="U34" i="7"/>
  <c r="V34" i="7"/>
  <c r="Z42" i="7"/>
  <c r="X42" i="7"/>
  <c r="Y42" i="7"/>
  <c r="T47" i="7"/>
  <c r="V47" i="7"/>
  <c r="U47" i="7"/>
  <c r="Z35" i="7"/>
  <c r="X35" i="7"/>
  <c r="Y35" i="7"/>
  <c r="Z43" i="7"/>
  <c r="X43" i="7"/>
  <c r="Y43" i="7"/>
  <c r="T51" i="7"/>
  <c r="V51" i="7"/>
  <c r="U51" i="7"/>
  <c r="V35" i="7"/>
  <c r="U35" i="7"/>
  <c r="T35" i="7"/>
  <c r="T43" i="7"/>
  <c r="U43" i="7"/>
  <c r="V43" i="7"/>
  <c r="X51" i="7"/>
  <c r="Y51" i="7"/>
  <c r="Z51" i="7"/>
  <c r="T28" i="7"/>
  <c r="T52" i="7"/>
  <c r="T56" i="7"/>
  <c r="V28" i="7"/>
  <c r="U28" i="7"/>
  <c r="T54" i="7"/>
  <c r="U58" i="7"/>
  <c r="T58" i="7"/>
  <c r="V58" i="7"/>
  <c r="T50" i="7"/>
  <c r="V50" i="7"/>
  <c r="U50" i="7"/>
  <c r="T36" i="7"/>
  <c r="V36" i="7"/>
  <c r="U36" i="7"/>
  <c r="T48" i="7"/>
  <c r="U48" i="7"/>
  <c r="V48" i="7"/>
  <c r="T33" i="7"/>
  <c r="V33" i="7"/>
  <c r="U33" i="7"/>
  <c r="V41" i="7"/>
  <c r="T41" i="7"/>
  <c r="U41" i="7"/>
  <c r="T46" i="7"/>
  <c r="V46" i="7"/>
  <c r="U46" i="7"/>
  <c r="Z34" i="7"/>
  <c r="X34" i="7"/>
  <c r="Y34" i="7"/>
  <c r="T42" i="7"/>
  <c r="U42" i="7"/>
  <c r="V42" i="7"/>
  <c r="T39" i="7"/>
  <c r="U39" i="7"/>
  <c r="V39" i="7"/>
  <c r="X31" i="7"/>
  <c r="Z31" i="7"/>
  <c r="Y31" i="7"/>
  <c r="Z39" i="7"/>
  <c r="X39" i="7"/>
  <c r="Y39" i="7"/>
  <c r="X47" i="7"/>
  <c r="Y47" i="7"/>
  <c r="Z47" i="7"/>
  <c r="X28" i="7"/>
  <c r="Z28" i="7"/>
  <c r="Y28" i="7"/>
  <c r="Z44" i="7"/>
  <c r="X44" i="7"/>
  <c r="Y44" i="7"/>
  <c r="T49" i="7"/>
  <c r="U49" i="7"/>
  <c r="V49" i="7"/>
  <c r="T32" i="7"/>
  <c r="U32" i="7"/>
  <c r="V32" i="7"/>
  <c r="Z40" i="7"/>
  <c r="X40" i="7"/>
  <c r="Y40" i="7"/>
  <c r="T59" i="7"/>
  <c r="V59" i="7"/>
  <c r="U59" i="7"/>
  <c r="Z37" i="7"/>
  <c r="X37" i="7"/>
  <c r="Y37" i="7"/>
  <c r="Z45" i="7"/>
  <c r="X45" i="7"/>
  <c r="Y45" i="7"/>
  <c r="T30" i="7"/>
  <c r="V30" i="7"/>
  <c r="U30" i="7"/>
  <c r="Z38" i="7"/>
  <c r="X38" i="7"/>
  <c r="Y38" i="7"/>
  <c r="X29" i="7"/>
  <c r="Y29" i="7"/>
  <c r="Z29" i="7"/>
  <c r="T31" i="7"/>
  <c r="V31" i="7"/>
  <c r="U31" i="7"/>
  <c r="T44" i="7"/>
  <c r="U44" i="7"/>
  <c r="V44" i="7"/>
  <c r="X49" i="7"/>
  <c r="Z49" i="7"/>
  <c r="Y49" i="7"/>
  <c r="X32" i="7"/>
  <c r="Y32" i="7"/>
  <c r="Z32" i="7"/>
  <c r="V40" i="7"/>
  <c r="T40" i="7"/>
  <c r="U40" i="7"/>
  <c r="X59" i="7"/>
  <c r="Z59" i="7"/>
  <c r="Y59" i="7"/>
  <c r="T37" i="7"/>
  <c r="V37" i="7"/>
  <c r="U37" i="7"/>
  <c r="V45" i="7"/>
  <c r="T45" i="7"/>
  <c r="U45" i="7"/>
  <c r="X30" i="7"/>
  <c r="Y30" i="7"/>
  <c r="Z30" i="7"/>
  <c r="T38" i="7"/>
  <c r="U38" i="7"/>
  <c r="V38" i="7"/>
  <c r="T29" i="7"/>
  <c r="V29" i="7"/>
  <c r="U29" i="7"/>
  <c r="J20" i="14"/>
  <c r="J31" i="36" s="1"/>
  <c r="I20" i="14"/>
  <c r="I31" i="36" s="1"/>
  <c r="H20" i="14"/>
  <c r="O56" i="23"/>
  <c r="O55" i="23"/>
  <c r="O26" i="23"/>
  <c r="O25" i="23"/>
  <c r="O24" i="23"/>
  <c r="AF3" i="27"/>
  <c r="AB5" i="27"/>
  <c r="AE11" i="27"/>
  <c r="AE12" i="27"/>
  <c r="AB7" i="27"/>
  <c r="AE2" i="27"/>
  <c r="AE6" i="27"/>
  <c r="AB3" i="27"/>
  <c r="AB10" i="27"/>
  <c r="AB11" i="27"/>
  <c r="AB13" i="27"/>
  <c r="AF10" i="27"/>
  <c r="AF19" i="27"/>
  <c r="AF4" i="27"/>
  <c r="AB9" i="27"/>
  <c r="AF5" i="27"/>
  <c r="AE7" i="27"/>
  <c r="AE16" i="27"/>
  <c r="AF2" i="27"/>
  <c r="AB16" i="27"/>
  <c r="AF8" i="27"/>
  <c r="AE14" i="27"/>
  <c r="AF7" i="27"/>
  <c r="AF6" i="27"/>
  <c r="AF14" i="27"/>
  <c r="AB19" i="27"/>
  <c r="AF16" i="27"/>
  <c r="AE3" i="27"/>
  <c r="AB12" i="27"/>
  <c r="AE15" i="27"/>
  <c r="AE10" i="27"/>
  <c r="AF18" i="27"/>
  <c r="AE18" i="27"/>
  <c r="AF9" i="27"/>
  <c r="AE4" i="27"/>
  <c r="AB18" i="27"/>
  <c r="AB6" i="27"/>
  <c r="AE8" i="27"/>
  <c r="AB4" i="27"/>
  <c r="AE9" i="27"/>
  <c r="AB8" i="27"/>
  <c r="AF12" i="27"/>
  <c r="AE5" i="27"/>
  <c r="AB17" i="27"/>
  <c r="AB14" i="27"/>
  <c r="AF17" i="27"/>
  <c r="AE19" i="27"/>
  <c r="AF13" i="27"/>
  <c r="AE17" i="27"/>
  <c r="AE13" i="27"/>
  <c r="AB2" i="27"/>
  <c r="AB15" i="27"/>
  <c r="AF11" i="27"/>
  <c r="AF15" i="27"/>
  <c r="J31" i="29" l="1"/>
  <c r="H31" i="29"/>
  <c r="I31" i="29"/>
  <c r="I32" i="29"/>
  <c r="J32" i="29"/>
  <c r="H32" i="29" l="1"/>
  <c r="F13" i="3"/>
  <c r="C17" i="14" s="1"/>
  <c r="C28" i="36" s="1"/>
  <c r="F14" i="3"/>
  <c r="D17" i="14" s="1"/>
  <c r="D28" i="36" s="1"/>
  <c r="D28" i="29" l="1"/>
  <c r="D28" i="33"/>
  <c r="C28" i="29"/>
  <c r="C28" i="33"/>
  <c r="O51" i="23"/>
  <c r="O49" i="23"/>
  <c r="O47" i="23"/>
  <c r="F32" i="29" l="1"/>
  <c r="F32" i="33"/>
  <c r="G32" i="29" l="1"/>
  <c r="G32" i="33"/>
  <c r="E32" i="29"/>
  <c r="E32" i="33"/>
  <c r="F28" i="7"/>
  <c r="AX7" i="28" s="1"/>
  <c r="F30" i="7"/>
  <c r="BF7" i="28" s="1"/>
  <c r="F32" i="7"/>
  <c r="BN7" i="28" s="1"/>
  <c r="F34" i="7"/>
  <c r="BV7" i="28" s="1"/>
  <c r="F26" i="7"/>
  <c r="AP7" i="28" s="1"/>
  <c r="Q28" i="7" l="1"/>
  <c r="Q32" i="7"/>
  <c r="Q34" i="7"/>
  <c r="Q30" i="7"/>
  <c r="C32" i="29"/>
  <c r="C32" i="33"/>
  <c r="I12" i="7"/>
  <c r="I11" i="7"/>
  <c r="Q26" i="7"/>
  <c r="D32" i="29" l="1"/>
  <c r="D32" i="33"/>
  <c r="I6" i="7"/>
  <c r="I7" i="7"/>
  <c r="I8" i="7"/>
  <c r="J8" i="7" l="1"/>
  <c r="J20" i="7"/>
  <c r="M18" i="14" s="1"/>
  <c r="J19" i="7"/>
  <c r="L18" i="14" s="1"/>
  <c r="J15" i="7"/>
  <c r="J16" i="7"/>
  <c r="J17" i="7"/>
  <c r="J18" i="7"/>
  <c r="K18" i="14" s="1"/>
  <c r="J7" i="7"/>
  <c r="J6" i="7"/>
  <c r="I29" i="33" l="1"/>
  <c r="H29" i="33"/>
  <c r="H29" i="36"/>
  <c r="J29" i="33"/>
  <c r="H18" i="14"/>
  <c r="I18" i="14"/>
  <c r="I29" i="36" s="1"/>
  <c r="J11" i="7"/>
  <c r="F18" i="14" s="1"/>
  <c r="F29" i="36" s="1"/>
  <c r="J12" i="7"/>
  <c r="G18" i="14" s="1"/>
  <c r="G29" i="36" s="1"/>
  <c r="J18" i="14"/>
  <c r="J29" i="36" s="1"/>
  <c r="E18" i="14"/>
  <c r="E29" i="36" s="1"/>
  <c r="T26" i="7"/>
  <c r="AP1" i="7"/>
  <c r="X27" i="7"/>
  <c r="C18" i="14"/>
  <c r="C29" i="36" s="1"/>
  <c r="AJ1" i="7"/>
  <c r="D18" i="14"/>
  <c r="D29" i="36" s="1"/>
  <c r="D29" i="29" l="1"/>
  <c r="D29" i="33"/>
  <c r="G29" i="29"/>
  <c r="G29" i="33"/>
  <c r="E29" i="29"/>
  <c r="E29" i="33"/>
  <c r="F29" i="29"/>
  <c r="F29" i="33"/>
  <c r="C29" i="29"/>
  <c r="C29" i="33"/>
  <c r="J29" i="29"/>
  <c r="AJ20" i="7"/>
  <c r="AJ21" i="7"/>
  <c r="AK20" i="7"/>
  <c r="AK21" i="7"/>
  <c r="AP20" i="7"/>
  <c r="AP21" i="7"/>
  <c r="AQ20" i="7"/>
  <c r="AQ21" i="7"/>
  <c r="I29" i="29"/>
  <c r="H29" i="29"/>
  <c r="AP14" i="7"/>
  <c r="AQ17" i="7"/>
  <c r="AP9" i="7"/>
  <c r="AP15" i="7"/>
  <c r="AQ16" i="7"/>
  <c r="AQ10" i="7"/>
  <c r="AP19" i="7"/>
  <c r="AP4" i="7"/>
  <c r="AQ18" i="7"/>
  <c r="AQ8" i="7"/>
  <c r="AQ19" i="7"/>
  <c r="AP13" i="7"/>
  <c r="AQ7" i="7"/>
  <c r="AQ5" i="7"/>
  <c r="AQ13" i="7"/>
  <c r="AQ14" i="7"/>
  <c r="AP17" i="7"/>
  <c r="AP6" i="7"/>
  <c r="AQ15" i="7"/>
  <c r="AP8" i="7"/>
  <c r="AP12" i="7"/>
  <c r="AP16" i="7"/>
  <c r="AP10" i="7"/>
  <c r="AQ11" i="7"/>
  <c r="AP11" i="7"/>
  <c r="AQ12" i="7"/>
  <c r="AP18" i="7"/>
  <c r="AP5" i="7"/>
  <c r="AQ9" i="7"/>
  <c r="AP7" i="7"/>
  <c r="AQ6" i="7"/>
  <c r="AK10" i="7"/>
  <c r="AJ10" i="7"/>
  <c r="AK13" i="7"/>
  <c r="AK6" i="7"/>
  <c r="AK14" i="7"/>
  <c r="AK12" i="7"/>
  <c r="AJ14" i="7"/>
  <c r="AK7" i="7"/>
  <c r="AJ15" i="7"/>
  <c r="AJ11" i="7"/>
  <c r="AK18" i="7"/>
  <c r="AJ18" i="7"/>
  <c r="AK5" i="7"/>
  <c r="AK15" i="7"/>
  <c r="AK19" i="7"/>
  <c r="AJ8" i="7"/>
  <c r="AJ7" i="7"/>
  <c r="AK9" i="7"/>
  <c r="AJ17" i="7"/>
  <c r="AJ5" i="7"/>
  <c r="AK16" i="7"/>
  <c r="AJ19" i="7"/>
  <c r="AK8" i="7"/>
  <c r="AJ6" i="7"/>
  <c r="AJ9" i="7"/>
  <c r="AJ12" i="7"/>
  <c r="AK11" i="7"/>
  <c r="AJ16" i="7"/>
  <c r="AJ13" i="7"/>
  <c r="AK17" i="7"/>
  <c r="AM1" i="7"/>
  <c r="AG1" i="7"/>
  <c r="AG21" i="7" s="1"/>
  <c r="AK4" i="7"/>
  <c r="AQ4" i="7"/>
  <c r="L14" i="27"/>
  <c r="L16" i="27"/>
  <c r="U7" i="27"/>
  <c r="L15" i="27"/>
  <c r="V3" i="27"/>
  <c r="K9" i="27"/>
  <c r="U8" i="27"/>
  <c r="K8" i="27"/>
  <c r="V13" i="27"/>
  <c r="V7" i="27"/>
  <c r="V6" i="27"/>
  <c r="U10" i="27"/>
  <c r="K15" i="27"/>
  <c r="L11" i="27"/>
  <c r="V5" i="27"/>
  <c r="U2" i="27"/>
  <c r="K10" i="27"/>
  <c r="L6" i="27"/>
  <c r="L12" i="27"/>
  <c r="K7" i="27"/>
  <c r="U18" i="27"/>
  <c r="V8" i="27"/>
  <c r="U16" i="27"/>
  <c r="U5" i="27"/>
  <c r="K5" i="27"/>
  <c r="U12" i="27"/>
  <c r="U19" i="27"/>
  <c r="U13" i="27"/>
  <c r="U6" i="27"/>
  <c r="L4" i="27"/>
  <c r="K11" i="27"/>
  <c r="V4" i="27"/>
  <c r="U17" i="27"/>
  <c r="G19" i="27"/>
  <c r="L3" i="27"/>
  <c r="L8" i="27"/>
  <c r="V16" i="27"/>
  <c r="U9" i="27"/>
  <c r="U3" i="27"/>
  <c r="K17" i="27"/>
  <c r="K14" i="27"/>
  <c r="K19" i="27"/>
  <c r="V18" i="27"/>
  <c r="K3" i="27"/>
  <c r="V10" i="27"/>
  <c r="L13" i="27"/>
  <c r="V9" i="27"/>
  <c r="U14" i="27"/>
  <c r="K4" i="27"/>
  <c r="V15" i="27"/>
  <c r="V14" i="27"/>
  <c r="V17" i="27"/>
  <c r="L9" i="27"/>
  <c r="U4" i="27"/>
  <c r="U11" i="27"/>
  <c r="L17" i="27"/>
  <c r="L19" i="27"/>
  <c r="K18" i="27"/>
  <c r="L7" i="27"/>
  <c r="L10" i="27"/>
  <c r="V2" i="27"/>
  <c r="U15" i="27"/>
  <c r="K6" i="27"/>
  <c r="L5" i="27"/>
  <c r="L2" i="27"/>
  <c r="V19" i="27"/>
  <c r="V12" i="27"/>
  <c r="V11" i="27"/>
  <c r="K16" i="27"/>
  <c r="K12" i="27"/>
  <c r="L18" i="27"/>
  <c r="K13" i="27"/>
  <c r="AM20" i="7" l="1"/>
  <c r="AM21" i="7"/>
  <c r="AN20" i="7"/>
  <c r="AN21" i="7"/>
  <c r="AG20" i="7"/>
  <c r="AH20" i="7"/>
  <c r="AH21" i="7"/>
  <c r="AJ4" i="7"/>
  <c r="AM12" i="7"/>
  <c r="AM6" i="7"/>
  <c r="AM4" i="7"/>
  <c r="AM9" i="7"/>
  <c r="AM18" i="7"/>
  <c r="AM19" i="7"/>
  <c r="AN16" i="7"/>
  <c r="AM11" i="7"/>
  <c r="AM7" i="7"/>
  <c r="AN18" i="7"/>
  <c r="AN15" i="7"/>
  <c r="AM14" i="7"/>
  <c r="AN12" i="7"/>
  <c r="AN5" i="7"/>
  <c r="AN14" i="7"/>
  <c r="AM17" i="7"/>
  <c r="AN7" i="7"/>
  <c r="AN4" i="7"/>
  <c r="AM10" i="7"/>
  <c r="AM16" i="7"/>
  <c r="AN10" i="7"/>
  <c r="AM5" i="7"/>
  <c r="AN17" i="7"/>
  <c r="AM15" i="7"/>
  <c r="AN8" i="7"/>
  <c r="AN19" i="7"/>
  <c r="AN9" i="7"/>
  <c r="AM8" i="7"/>
  <c r="AM13" i="7"/>
  <c r="AN13" i="7"/>
  <c r="AN11" i="7"/>
  <c r="AN6" i="7"/>
  <c r="AG17" i="7"/>
  <c r="AG16" i="7"/>
  <c r="AG6" i="7"/>
  <c r="AG19" i="7"/>
  <c r="AG9" i="7"/>
  <c r="AG18" i="7"/>
  <c r="AG7" i="7"/>
  <c r="AH4" i="7"/>
  <c r="AH14" i="7"/>
  <c r="AH19" i="7"/>
  <c r="AG10" i="7"/>
  <c r="AH15" i="7"/>
  <c r="AG14" i="7"/>
  <c r="AH5" i="7"/>
  <c r="AG8" i="7"/>
  <c r="AG11" i="7"/>
  <c r="AH9" i="7"/>
  <c r="AG12" i="7"/>
  <c r="AH13" i="7"/>
  <c r="AH11" i="7"/>
  <c r="AH8" i="7"/>
  <c r="AH10" i="7"/>
  <c r="AG13" i="7"/>
  <c r="AH17" i="7"/>
  <c r="AH18" i="7"/>
  <c r="AH7" i="7"/>
  <c r="AG4" i="7"/>
  <c r="AH6" i="7"/>
  <c r="AH16" i="7"/>
  <c r="AG5" i="7"/>
  <c r="AH12" i="7"/>
  <c r="AG15" i="7"/>
  <c r="Q18" i="27"/>
  <c r="R8" i="27"/>
  <c r="Q15" i="27"/>
  <c r="G7" i="27"/>
  <c r="Q17" i="27"/>
  <c r="AA9" i="27"/>
  <c r="AA2" i="27"/>
  <c r="R11" i="27"/>
  <c r="H9" i="27"/>
  <c r="H16" i="27"/>
  <c r="R19" i="27"/>
  <c r="AA5" i="27"/>
  <c r="G10" i="27"/>
  <c r="R10" i="27"/>
  <c r="R9" i="27"/>
  <c r="AA15" i="27"/>
  <c r="R14" i="27"/>
  <c r="G3" i="27"/>
  <c r="AA13" i="27"/>
  <c r="Q7" i="27"/>
  <c r="AA18" i="27"/>
  <c r="G13" i="27"/>
  <c r="G14" i="27"/>
  <c r="G18" i="27"/>
  <c r="R15" i="27"/>
  <c r="H4" i="27"/>
  <c r="Q11" i="27"/>
  <c r="AA6" i="27"/>
  <c r="AA12" i="27"/>
  <c r="R2" i="27"/>
  <c r="H7" i="27"/>
  <c r="G2" i="27"/>
  <c r="K2" i="27"/>
  <c r="H15" i="27"/>
  <c r="Q14" i="27"/>
  <c r="H3" i="27"/>
  <c r="G6" i="27"/>
  <c r="AA16" i="27"/>
  <c r="Q19" i="27"/>
  <c r="G8" i="27"/>
  <c r="AA10" i="27"/>
  <c r="Q9" i="27"/>
  <c r="AA14" i="27"/>
  <c r="H14" i="27"/>
  <c r="AA19" i="27"/>
  <c r="AA4" i="27"/>
  <c r="H13" i="27"/>
  <c r="AA17" i="27"/>
  <c r="AA7" i="27"/>
  <c r="G12" i="27"/>
  <c r="H6" i="27"/>
  <c r="Q8" i="27"/>
  <c r="Q16" i="27"/>
  <c r="H12" i="27"/>
  <c r="G11" i="27"/>
  <c r="AA11" i="27"/>
  <c r="G17" i="27"/>
  <c r="Q5" i="27"/>
  <c r="R7" i="27"/>
  <c r="AA8" i="27"/>
  <c r="G5" i="27"/>
  <c r="R6" i="27"/>
  <c r="H2" i="27"/>
  <c r="H18" i="27"/>
  <c r="Q4" i="27"/>
  <c r="Q6" i="27"/>
  <c r="G16" i="27"/>
  <c r="R5" i="27"/>
  <c r="R18" i="27"/>
  <c r="Q13" i="27"/>
  <c r="G15" i="27"/>
  <c r="AA3" i="27"/>
  <c r="Q3" i="27"/>
  <c r="H8" i="27"/>
  <c r="H5" i="27"/>
  <c r="R17" i="27"/>
  <c r="R16" i="27"/>
  <c r="Q10" i="27"/>
  <c r="H19" i="27"/>
  <c r="R12" i="27"/>
  <c r="H11" i="27"/>
  <c r="R13" i="27"/>
  <c r="G9" i="27"/>
  <c r="R4" i="27"/>
  <c r="Q2" i="27"/>
  <c r="G4" i="27"/>
  <c r="Q12" i="27"/>
  <c r="R3" i="27"/>
  <c r="H17" i="27"/>
  <c r="H10" i="27"/>
  <c r="Z4" i="27" l="1"/>
  <c r="Z5" i="27" s="1"/>
  <c r="Z8" i="27"/>
  <c r="Z9" i="27" s="1"/>
  <c r="Z12" i="27"/>
  <c r="Z13" i="27"/>
  <c r="Z14" i="27" s="1"/>
  <c r="Z15" i="27" s="1"/>
  <c r="Z16" i="27" s="1"/>
  <c r="Z17" i="27" s="1"/>
  <c r="Z18" i="27" s="1"/>
  <c r="Z19" i="27" s="1"/>
  <c r="Z2" i="27"/>
  <c r="Z6" i="27"/>
  <c r="Z7" i="27" s="1"/>
  <c r="Z10" i="27"/>
  <c r="Z3" i="27"/>
  <c r="Z11" i="27"/>
  <c r="AD7" i="27"/>
  <c r="AD12" i="27"/>
  <c r="AD18" i="27"/>
  <c r="AD9" i="27"/>
  <c r="AD13" i="27"/>
  <c r="AD11" i="27"/>
  <c r="AD16" i="27"/>
  <c r="AD15" i="27"/>
  <c r="AD14" i="27"/>
  <c r="AD17" i="27"/>
  <c r="AD3" i="27"/>
  <c r="AD6" i="27"/>
  <c r="AD8" i="27"/>
  <c r="AD5" i="27"/>
  <c r="AD10" i="27"/>
  <c r="AD4" i="27"/>
  <c r="AD2" i="27"/>
  <c r="AD19" i="27"/>
  <c r="D80" i="29"/>
  <c r="C81" i="29"/>
  <c r="D56" i="36" l="1"/>
  <c r="D57" i="36"/>
  <c r="D61" i="36"/>
  <c r="D65" i="36"/>
  <c r="D69" i="36"/>
  <c r="D73" i="36"/>
  <c r="D77" i="36"/>
  <c r="D81" i="36"/>
  <c r="D85" i="36"/>
  <c r="D89" i="36"/>
  <c r="D93" i="36"/>
  <c r="D97" i="36"/>
  <c r="D101" i="36"/>
  <c r="D105" i="36"/>
  <c r="D68" i="36"/>
  <c r="D72" i="36"/>
  <c r="D84" i="36"/>
  <c r="D96" i="36"/>
  <c r="D58" i="36"/>
  <c r="D62" i="36"/>
  <c r="D66" i="36"/>
  <c r="D70" i="36"/>
  <c r="D74" i="36"/>
  <c r="D78" i="36"/>
  <c r="D82" i="36"/>
  <c r="D86" i="36"/>
  <c r="D90" i="36"/>
  <c r="D94" i="36"/>
  <c r="D98" i="36"/>
  <c r="D102" i="36"/>
  <c r="D64" i="36"/>
  <c r="D76" i="36"/>
  <c r="D88" i="36"/>
  <c r="D100" i="36"/>
  <c r="D59" i="36"/>
  <c r="D63" i="36"/>
  <c r="D67" i="36"/>
  <c r="D71" i="36"/>
  <c r="D75" i="36"/>
  <c r="D79" i="36"/>
  <c r="D83" i="36"/>
  <c r="D87" i="36"/>
  <c r="D91" i="36"/>
  <c r="D95" i="36"/>
  <c r="D99" i="36"/>
  <c r="D103" i="36"/>
  <c r="D60" i="36"/>
  <c r="D80" i="36"/>
  <c r="D92" i="36"/>
  <c r="D104" i="36"/>
  <c r="C16" i="27"/>
  <c r="C57" i="36"/>
  <c r="C61" i="36"/>
  <c r="C65" i="36"/>
  <c r="C69" i="36"/>
  <c r="C73" i="36"/>
  <c r="C77" i="36"/>
  <c r="C81" i="36"/>
  <c r="C85" i="36"/>
  <c r="C89" i="36"/>
  <c r="C93" i="36"/>
  <c r="C97" i="36"/>
  <c r="C101" i="36"/>
  <c r="C105" i="36"/>
  <c r="C60" i="36"/>
  <c r="C72" i="36"/>
  <c r="C88" i="36"/>
  <c r="C100" i="36"/>
  <c r="C58" i="36"/>
  <c r="C62" i="36"/>
  <c r="C66" i="36"/>
  <c r="C70" i="36"/>
  <c r="C74" i="36"/>
  <c r="C78" i="36"/>
  <c r="C82" i="36"/>
  <c r="C86" i="36"/>
  <c r="C90" i="36"/>
  <c r="C94" i="36"/>
  <c r="C98" i="36"/>
  <c r="C102" i="36"/>
  <c r="C64" i="36"/>
  <c r="C76" i="36"/>
  <c r="C84" i="36"/>
  <c r="C96" i="36"/>
  <c r="C59" i="36"/>
  <c r="C63" i="36"/>
  <c r="C67" i="36"/>
  <c r="C71" i="36"/>
  <c r="C75" i="36"/>
  <c r="C79" i="36"/>
  <c r="C83" i="36"/>
  <c r="C87" i="36"/>
  <c r="C91" i="36"/>
  <c r="C95" i="36"/>
  <c r="C99" i="36"/>
  <c r="C103" i="36"/>
  <c r="C68" i="36"/>
  <c r="C80" i="36"/>
  <c r="C92" i="36"/>
  <c r="C104" i="36"/>
  <c r="C56" i="36"/>
  <c r="Z20" i="27"/>
  <c r="Z21" i="27" s="1"/>
  <c r="Z22" i="27" s="1"/>
  <c r="Z23" i="27" s="1"/>
  <c r="Z24" i="27" s="1"/>
  <c r="Z25" i="27" s="1"/>
  <c r="Z26" i="27" s="1"/>
  <c r="Z27" i="27" s="1"/>
  <c r="Z28" i="27" s="1"/>
  <c r="Z29" i="27" s="1"/>
  <c r="Z30" i="27" s="1"/>
  <c r="Z31" i="27" s="1"/>
  <c r="Z32" i="27" s="1"/>
  <c r="Z33" i="27" s="1"/>
  <c r="Z34" i="27" s="1"/>
  <c r="Z35" i="27" s="1"/>
  <c r="Z38" i="27" s="1"/>
  <c r="Z39" i="27" s="1"/>
  <c r="Z40" i="27" s="1"/>
  <c r="Z41" i="27" s="1"/>
  <c r="Z42" i="27" s="1"/>
  <c r="Z43" i="27" s="1"/>
  <c r="Z44" i="27" s="1"/>
  <c r="Z45" i="27" s="1"/>
  <c r="Z46" i="27" s="1"/>
  <c r="Z47" i="27" s="1"/>
  <c r="Z56" i="27" s="1"/>
  <c r="Z57" i="27" s="1"/>
  <c r="Z58" i="27" s="1"/>
  <c r="Z59" i="27" s="1"/>
  <c r="Z60" i="27" s="1"/>
  <c r="Z61" i="27" s="1"/>
  <c r="Z62" i="27" s="1"/>
  <c r="Z63" i="27" s="1"/>
  <c r="Z64" i="27" s="1"/>
  <c r="Z65" i="27" s="1"/>
  <c r="J80" i="29"/>
  <c r="I81" i="29"/>
  <c r="J100" i="36" l="1"/>
  <c r="J68" i="36"/>
  <c r="J87" i="36"/>
  <c r="J102" i="36"/>
  <c r="J86" i="36"/>
  <c r="J70" i="36"/>
  <c r="J96" i="36"/>
  <c r="J60" i="36"/>
  <c r="J75" i="36"/>
  <c r="J101" i="36"/>
  <c r="J85" i="36"/>
  <c r="J69" i="36"/>
  <c r="J92" i="36"/>
  <c r="J64" i="36"/>
  <c r="J79" i="36"/>
  <c r="J98" i="36"/>
  <c r="J82" i="36"/>
  <c r="J66" i="36"/>
  <c r="J88" i="36"/>
  <c r="J99" i="36"/>
  <c r="J67" i="36"/>
  <c r="J97" i="36"/>
  <c r="J81" i="36"/>
  <c r="J65" i="36"/>
  <c r="J84" i="36"/>
  <c r="J103" i="36"/>
  <c r="J71" i="36"/>
  <c r="J94" i="36"/>
  <c r="J78" i="36"/>
  <c r="J62" i="36"/>
  <c r="J80" i="36"/>
  <c r="J91" i="36"/>
  <c r="J63" i="36"/>
  <c r="J93" i="36"/>
  <c r="J77" i="36"/>
  <c r="J61" i="36"/>
  <c r="J104" i="36"/>
  <c r="J76" i="36"/>
  <c r="J95" i="36"/>
  <c r="J59" i="36"/>
  <c r="J90" i="36"/>
  <c r="J74" i="36"/>
  <c r="J58" i="36"/>
  <c r="J72" i="36"/>
  <c r="J83" i="36"/>
  <c r="J105" i="36"/>
  <c r="J89" i="36"/>
  <c r="J73" i="36"/>
  <c r="J57" i="36"/>
  <c r="J56" i="36"/>
  <c r="C18" i="27"/>
  <c r="B53" i="36" s="1"/>
  <c r="I100" i="36"/>
  <c r="I84" i="36"/>
  <c r="I68" i="36"/>
  <c r="I99" i="36"/>
  <c r="I83" i="36"/>
  <c r="I67" i="36"/>
  <c r="I98" i="36"/>
  <c r="I82" i="36"/>
  <c r="I66" i="36"/>
  <c r="I101" i="36"/>
  <c r="I85" i="36"/>
  <c r="I69" i="36"/>
  <c r="I96" i="36"/>
  <c r="I80" i="36"/>
  <c r="I64" i="36"/>
  <c r="I95" i="36"/>
  <c r="I79" i="36"/>
  <c r="I63" i="36"/>
  <c r="I94" i="36"/>
  <c r="I78" i="36"/>
  <c r="I62" i="36"/>
  <c r="I97" i="36"/>
  <c r="I81" i="36"/>
  <c r="I65" i="36"/>
  <c r="I92" i="36"/>
  <c r="I76" i="36"/>
  <c r="I60" i="36"/>
  <c r="I91" i="36"/>
  <c r="I75" i="36"/>
  <c r="I59" i="36"/>
  <c r="I90" i="36"/>
  <c r="I74" i="36"/>
  <c r="I58" i="36"/>
  <c r="I93" i="36"/>
  <c r="I77" i="36"/>
  <c r="I61" i="36"/>
  <c r="I104" i="36"/>
  <c r="I88" i="36"/>
  <c r="I72" i="36"/>
  <c r="I103" i="36"/>
  <c r="I87" i="36"/>
  <c r="I71" i="36"/>
  <c r="I102" i="36"/>
  <c r="I86" i="36"/>
  <c r="I70" i="36"/>
  <c r="I105" i="36"/>
  <c r="I89" i="36"/>
  <c r="I73" i="36"/>
  <c r="I57" i="36"/>
  <c r="I56" i="36"/>
  <c r="E71" i="23"/>
  <c r="E84" i="26"/>
  <c r="F71" i="23" l="1"/>
  <c r="Q71" i="23" s="1"/>
  <c r="F84" i="26"/>
  <c r="D21" i="13"/>
  <c r="I12" i="23" l="1"/>
  <c r="J12" i="23" s="1"/>
  <c r="G20" i="14" s="1"/>
  <c r="G31" i="36" s="1"/>
  <c r="I11" i="23"/>
  <c r="J11" i="23" s="1"/>
  <c r="F20" i="14" s="1"/>
  <c r="F31" i="36" s="1"/>
  <c r="I11" i="26"/>
  <c r="J11" i="26" s="1"/>
  <c r="F19" i="14" s="1"/>
  <c r="F30" i="36" s="1"/>
  <c r="I12" i="26"/>
  <c r="J12" i="26" s="1"/>
  <c r="G19" i="14" s="1"/>
  <c r="G30" i="36" s="1"/>
  <c r="I6" i="23"/>
  <c r="I7" i="23"/>
  <c r="I8" i="23"/>
  <c r="G31" i="33" l="1"/>
  <c r="G31" i="29"/>
  <c r="F31" i="33"/>
  <c r="F31" i="29"/>
  <c r="Q84" i="26"/>
  <c r="J7" i="23"/>
  <c r="D20" i="14" s="1"/>
  <c r="G30" i="33"/>
  <c r="G30" i="29"/>
  <c r="F30" i="29"/>
  <c r="F30" i="33"/>
  <c r="J6" i="23"/>
  <c r="C20" i="14" s="1"/>
  <c r="C31" i="36" s="1"/>
  <c r="J8" i="23"/>
  <c r="E20" i="14" s="1"/>
  <c r="E31" i="36" s="1"/>
  <c r="D31" i="33" l="1"/>
  <c r="D31" i="36"/>
  <c r="I7" i="26"/>
  <c r="I6" i="26"/>
  <c r="I8" i="26"/>
  <c r="D31" i="29"/>
  <c r="E31" i="33"/>
  <c r="E31" i="29"/>
  <c r="C31" i="33"/>
  <c r="C31" i="29"/>
  <c r="AC218" i="27" l="1"/>
  <c r="AC108" i="27"/>
  <c r="AC128" i="27"/>
  <c r="AC232" i="27"/>
  <c r="AC22" i="27"/>
  <c r="AC158" i="27"/>
  <c r="AC173" i="27"/>
  <c r="AC116" i="27"/>
  <c r="AC250" i="27"/>
  <c r="AC142" i="27"/>
  <c r="AC172" i="27"/>
  <c r="AC182" i="27"/>
  <c r="AC161" i="27"/>
  <c r="AC181" i="27"/>
  <c r="AC194" i="27"/>
  <c r="AC164" i="27"/>
  <c r="AC123" i="27"/>
  <c r="AC185" i="27"/>
  <c r="AC118" i="27"/>
  <c r="AC231" i="27"/>
  <c r="AC87" i="27"/>
  <c r="AC27" i="27"/>
  <c r="AC32" i="27"/>
  <c r="AC102" i="27"/>
  <c r="AC138" i="27"/>
  <c r="AC16" i="27"/>
  <c r="AC113" i="27"/>
  <c r="AC40" i="27"/>
  <c r="AC64" i="27"/>
  <c r="AC71" i="27"/>
  <c r="AC134" i="27"/>
  <c r="AC117" i="27"/>
  <c r="AC12" i="27"/>
  <c r="AC58" i="27"/>
  <c r="AC100" i="27"/>
  <c r="AC258" i="27"/>
  <c r="AC129" i="27"/>
  <c r="AC228" i="27"/>
  <c r="AC178" i="27"/>
  <c r="AC60" i="27"/>
  <c r="AC132" i="27"/>
  <c r="AC197" i="27"/>
  <c r="AC234" i="27"/>
  <c r="AC176" i="27"/>
  <c r="AC205" i="27"/>
  <c r="AC18" i="27"/>
  <c r="AC246" i="27"/>
  <c r="AC213" i="27"/>
  <c r="AC252" i="27"/>
  <c r="AC86" i="27"/>
  <c r="AC198" i="27"/>
  <c r="AC191" i="27"/>
  <c r="AC153" i="27"/>
  <c r="AC159" i="27"/>
  <c r="AC275" i="27"/>
  <c r="AC189" i="27"/>
  <c r="AC31" i="27"/>
  <c r="AC30" i="27"/>
  <c r="AC249" i="27"/>
  <c r="AC180" i="27"/>
  <c r="AC115" i="27"/>
  <c r="AC20" i="27"/>
  <c r="AC131" i="27"/>
  <c r="AC167" i="27"/>
  <c r="AC209" i="27"/>
  <c r="AC21" i="27"/>
  <c r="AC97" i="27"/>
  <c r="AC26" i="27"/>
  <c r="AC139" i="27"/>
  <c r="AC46" i="27"/>
  <c r="AC70" i="27"/>
  <c r="AC136" i="27"/>
  <c r="AC247" i="27"/>
  <c r="AC217" i="27"/>
  <c r="AC15" i="27"/>
  <c r="AC82" i="27"/>
  <c r="AC73" i="27"/>
  <c r="AC35" i="27"/>
  <c r="AC220" i="27"/>
  <c r="AC233" i="27"/>
  <c r="AC7" i="27"/>
  <c r="AC24" i="27"/>
  <c r="AC124" i="27"/>
  <c r="AC68" i="27"/>
  <c r="AC177" i="27"/>
  <c r="AC5" i="27"/>
  <c r="AC94" i="27"/>
  <c r="AC152" i="27"/>
  <c r="AC104" i="27"/>
  <c r="AC260" i="27"/>
  <c r="AC227" i="27"/>
  <c r="AC236" i="27"/>
  <c r="AC105" i="27"/>
  <c r="AC135" i="27"/>
  <c r="AC184" i="27"/>
  <c r="AC42" i="27"/>
  <c r="AC241" i="27"/>
  <c r="AC28" i="27"/>
  <c r="AC204" i="27"/>
  <c r="AC174" i="27"/>
  <c r="AC199" i="27"/>
  <c r="AC156" i="27"/>
  <c r="AC57" i="27"/>
  <c r="AC149" i="27"/>
  <c r="AC91" i="27"/>
  <c r="AC264" i="27"/>
  <c r="AC200" i="27"/>
  <c r="AC187" i="27"/>
  <c r="AC13" i="27"/>
  <c r="AC222" i="27"/>
  <c r="AC195" i="27"/>
  <c r="AC155" i="27"/>
  <c r="AC74" i="27"/>
  <c r="AC84" i="27"/>
  <c r="AC202" i="27"/>
  <c r="AC141" i="27"/>
  <c r="AC81" i="27"/>
  <c r="AC50" i="27"/>
  <c r="AC89" i="27"/>
  <c r="AC41" i="27"/>
  <c r="AC45" i="27"/>
  <c r="AC183" i="27"/>
  <c r="AC75" i="27"/>
  <c r="AC257" i="27"/>
  <c r="AC268" i="27"/>
  <c r="AC55" i="27"/>
  <c r="AC114" i="27"/>
  <c r="AC225" i="27"/>
  <c r="AC221" i="27"/>
  <c r="AC240" i="27"/>
  <c r="AC208" i="27"/>
  <c r="AC99" i="27"/>
  <c r="AC214" i="27"/>
  <c r="AC133" i="27"/>
  <c r="AC77" i="27"/>
  <c r="AC215" i="27"/>
  <c r="AC160" i="27"/>
  <c r="AC112" i="27"/>
  <c r="AC76" i="27"/>
  <c r="AC237" i="27"/>
  <c r="AC120" i="27"/>
  <c r="AC269" i="27"/>
  <c r="AC33" i="27"/>
  <c r="AC126" i="27"/>
  <c r="AC188" i="27"/>
  <c r="AC276" i="27"/>
  <c r="AC101" i="27"/>
  <c r="AC179" i="27"/>
  <c r="AC80" i="27"/>
  <c r="AC151" i="27"/>
  <c r="AC259" i="27"/>
  <c r="AC49" i="27"/>
  <c r="AC61" i="27"/>
  <c r="AC47" i="27"/>
  <c r="AC3" i="27"/>
  <c r="AC201" i="27"/>
  <c r="AC219" i="27"/>
  <c r="AC88" i="27"/>
  <c r="AC90" i="27"/>
  <c r="AC266" i="27"/>
  <c r="AC256" i="27"/>
  <c r="AC230" i="27"/>
  <c r="AC278" i="27"/>
  <c r="AC10" i="27"/>
  <c r="AC271" i="27"/>
  <c r="AC263" i="27"/>
  <c r="AC56" i="27"/>
  <c r="AC238" i="27"/>
  <c r="AC192" i="27"/>
  <c r="AC103" i="27"/>
  <c r="AC98" i="27"/>
  <c r="AC163" i="27"/>
  <c r="AC8" i="27"/>
  <c r="AC119" i="27"/>
  <c r="AC93" i="27"/>
  <c r="AC273" i="27"/>
  <c r="AC274" i="27"/>
  <c r="AC53" i="27"/>
  <c r="AC203" i="27"/>
  <c r="AC169" i="27"/>
  <c r="AC210" i="27"/>
  <c r="AC130" i="27"/>
  <c r="AC44" i="27"/>
  <c r="AC9" i="27"/>
  <c r="AC109" i="27"/>
  <c r="AC14" i="27"/>
  <c r="AC110" i="27"/>
  <c r="AC248" i="27"/>
  <c r="AC146" i="27"/>
  <c r="AC207" i="27"/>
  <c r="AC4" i="27"/>
  <c r="AC43" i="27"/>
  <c r="AC78" i="27"/>
  <c r="AC122" i="27"/>
  <c r="AC254" i="27"/>
  <c r="AC272" i="27"/>
  <c r="AC243" i="27"/>
  <c r="AC145" i="27"/>
  <c r="AC11" i="27"/>
  <c r="AC251" i="27"/>
  <c r="AC52" i="27"/>
  <c r="AC79" i="27"/>
  <c r="AC140" i="27"/>
  <c r="AC281" i="27"/>
  <c r="AC85" i="27"/>
  <c r="AC69" i="27"/>
  <c r="AC62" i="27"/>
  <c r="AC229" i="27"/>
  <c r="AC270" i="27"/>
  <c r="AC143" i="27"/>
  <c r="AC96" i="27"/>
  <c r="AC17" i="27"/>
  <c r="AC137" i="27"/>
  <c r="AC39" i="27"/>
  <c r="AC38" i="27"/>
  <c r="AC51" i="27"/>
  <c r="AC144" i="27"/>
  <c r="AC211" i="27"/>
  <c r="AC37" i="27"/>
  <c r="AC162" i="27"/>
  <c r="AC65" i="27"/>
  <c r="AC262" i="27"/>
  <c r="AC239" i="27"/>
  <c r="AC36" i="27"/>
  <c r="AC25" i="27"/>
  <c r="AC6" i="27"/>
  <c r="AC226" i="27"/>
  <c r="AC267" i="27"/>
  <c r="AC154" i="27"/>
  <c r="AC147" i="27"/>
  <c r="AC66" i="27"/>
  <c r="AC2" i="27"/>
  <c r="AC121" i="27"/>
  <c r="AC34" i="27"/>
  <c r="AC125" i="27"/>
  <c r="AC67" i="27"/>
  <c r="AC19" i="27"/>
  <c r="AC48" i="27"/>
  <c r="AC190" i="27"/>
  <c r="AC95" i="27"/>
  <c r="AC148" i="27"/>
  <c r="AC277" i="27"/>
  <c r="AC212" i="27"/>
  <c r="AC59" i="27"/>
  <c r="AC175" i="27"/>
  <c r="AC206" i="27"/>
  <c r="AC165" i="27"/>
  <c r="AC261" i="27"/>
  <c r="AC265" i="27"/>
  <c r="AC279" i="27"/>
  <c r="AC63" i="27"/>
  <c r="AC23" i="27"/>
  <c r="AC242" i="27"/>
  <c r="AC171" i="27"/>
  <c r="AC168" i="27"/>
  <c r="AC253" i="27"/>
  <c r="AC150" i="27"/>
  <c r="AC193" i="27"/>
  <c r="AC127" i="27"/>
  <c r="AC224" i="27"/>
  <c r="AC111" i="27"/>
  <c r="AC106" i="27"/>
  <c r="AC72" i="27"/>
  <c r="AC235" i="27"/>
  <c r="AC92" i="27"/>
  <c r="AC170" i="27"/>
  <c r="AC223" i="27"/>
  <c r="AC255" i="27"/>
  <c r="AC245" i="27"/>
  <c r="AC83" i="27"/>
  <c r="AC166" i="27"/>
  <c r="AC107" i="27"/>
  <c r="AC186" i="27"/>
  <c r="AC280" i="27"/>
  <c r="AC216" i="27"/>
  <c r="AC196" i="27"/>
  <c r="AC157" i="27"/>
  <c r="AC54" i="27"/>
  <c r="AC244" i="27"/>
  <c r="AC29" i="27"/>
  <c r="T74" i="27"/>
  <c r="T114" i="27"/>
  <c r="T115" i="27"/>
  <c r="P220" i="27"/>
  <c r="T219" i="27"/>
  <c r="T190" i="27"/>
  <c r="T30" i="27"/>
  <c r="F91" i="27"/>
  <c r="T67" i="27"/>
  <c r="P238" i="27"/>
  <c r="T101" i="27"/>
  <c r="P251" i="27"/>
  <c r="T239" i="27"/>
  <c r="J187" i="27"/>
  <c r="J155" i="27"/>
  <c r="P73" i="27"/>
  <c r="T245" i="27"/>
  <c r="P207" i="27"/>
  <c r="P273" i="27"/>
  <c r="T199" i="27"/>
  <c r="T9" i="27"/>
  <c r="P248" i="27"/>
  <c r="J267" i="27"/>
  <c r="P190" i="27"/>
  <c r="T144" i="27"/>
  <c r="F165" i="27"/>
  <c r="F92" i="27"/>
  <c r="T178" i="27"/>
  <c r="J233" i="27"/>
  <c r="F151" i="27"/>
  <c r="F260" i="27"/>
  <c r="F109" i="27"/>
  <c r="T85" i="27"/>
  <c r="F214" i="27"/>
  <c r="T132" i="27"/>
  <c r="T119" i="27"/>
  <c r="F217" i="27"/>
  <c r="F172" i="27"/>
  <c r="J265" i="27"/>
  <c r="F279" i="27"/>
  <c r="P125" i="27"/>
  <c r="P153" i="27"/>
  <c r="J114" i="27"/>
  <c r="P241" i="27"/>
  <c r="T267" i="27"/>
  <c r="J210" i="27"/>
  <c r="P113" i="27"/>
  <c r="F191" i="27"/>
  <c r="J79" i="27"/>
  <c r="J184" i="27"/>
  <c r="F203" i="27"/>
  <c r="J266" i="27"/>
  <c r="P123" i="27"/>
  <c r="T193" i="27"/>
  <c r="J261" i="27"/>
  <c r="P162" i="27"/>
  <c r="J78" i="27"/>
  <c r="P191" i="27"/>
  <c r="T10" i="27"/>
  <c r="P145" i="27"/>
  <c r="T43" i="27"/>
  <c r="P234" i="27"/>
  <c r="P224" i="27"/>
  <c r="T49" i="27"/>
  <c r="J175" i="27"/>
  <c r="P133" i="27"/>
  <c r="T54" i="27"/>
  <c r="T177" i="27"/>
  <c r="F268" i="27"/>
  <c r="T120" i="27"/>
  <c r="J138" i="27"/>
  <c r="J270" i="27"/>
  <c r="T53" i="27"/>
  <c r="T47" i="27"/>
  <c r="P258" i="27"/>
  <c r="T195" i="27"/>
  <c r="F251" i="27"/>
  <c r="T249" i="27"/>
  <c r="J99" i="27"/>
  <c r="J108" i="27"/>
  <c r="T98" i="27"/>
  <c r="F234" i="27"/>
  <c r="J164" i="27"/>
  <c r="T12" i="27"/>
  <c r="T111" i="27"/>
  <c r="T11" i="27"/>
  <c r="F160" i="27"/>
  <c r="T266" i="27"/>
  <c r="T77" i="27"/>
  <c r="P192" i="27"/>
  <c r="T102" i="27"/>
  <c r="J200" i="27"/>
  <c r="J204" i="27"/>
  <c r="T268" i="27"/>
  <c r="T198" i="27"/>
  <c r="T255" i="27"/>
  <c r="P205" i="27"/>
  <c r="P96" i="27"/>
  <c r="F188" i="27"/>
  <c r="P92" i="27"/>
  <c r="J251" i="27"/>
  <c r="F132" i="27"/>
  <c r="T105" i="27"/>
  <c r="J121" i="27"/>
  <c r="T150" i="27"/>
  <c r="P83" i="27"/>
  <c r="T26" i="27"/>
  <c r="T38" i="27" s="1"/>
  <c r="J221" i="27"/>
  <c r="F128" i="27"/>
  <c r="F93" i="27"/>
  <c r="F257" i="27"/>
  <c r="P130" i="27"/>
  <c r="P173" i="27"/>
  <c r="T196" i="27"/>
  <c r="P108" i="27"/>
  <c r="J224" i="27"/>
  <c r="P51" i="27"/>
  <c r="J234" i="27"/>
  <c r="P141" i="27"/>
  <c r="F121" i="27"/>
  <c r="F230" i="27"/>
  <c r="T215" i="27"/>
  <c r="F143" i="27"/>
  <c r="P137" i="27"/>
  <c r="T220" i="27"/>
  <c r="T44" i="27"/>
  <c r="F88" i="27"/>
  <c r="F161" i="27"/>
  <c r="F140" i="27"/>
  <c r="J72" i="27"/>
  <c r="F170" i="27"/>
  <c r="F238" i="27"/>
  <c r="T142" i="27"/>
  <c r="F189" i="27"/>
  <c r="F272" i="27"/>
  <c r="F74" i="27"/>
  <c r="T207" i="27"/>
  <c r="P99" i="27"/>
  <c r="F117" i="27"/>
  <c r="P175" i="27"/>
  <c r="P266" i="27"/>
  <c r="P218" i="27"/>
  <c r="J66" i="27"/>
  <c r="P144" i="27"/>
  <c r="T140" i="27"/>
  <c r="F179" i="27"/>
  <c r="T3" i="27"/>
  <c r="F224" i="27"/>
  <c r="J73" i="27"/>
  <c r="P261" i="27"/>
  <c r="F195" i="27"/>
  <c r="F274" i="27"/>
  <c r="T159" i="27"/>
  <c r="P110" i="27"/>
  <c r="J225" i="27"/>
  <c r="T109" i="27"/>
  <c r="T262" i="27"/>
  <c r="T229" i="27"/>
  <c r="F133" i="27"/>
  <c r="J113" i="27"/>
  <c r="P68" i="27"/>
  <c r="T275" i="27"/>
  <c r="F138" i="27"/>
  <c r="J188" i="27"/>
  <c r="J148" i="27"/>
  <c r="P115" i="27"/>
  <c r="F100" i="27"/>
  <c r="P183" i="27"/>
  <c r="T52" i="27"/>
  <c r="T121" i="27"/>
  <c r="J191" i="27"/>
  <c r="T40" i="27"/>
  <c r="T214" i="27"/>
  <c r="J189" i="27"/>
  <c r="P219" i="27"/>
  <c r="J115" i="27"/>
  <c r="T73" i="27"/>
  <c r="J116" i="27"/>
  <c r="F229" i="27"/>
  <c r="T221" i="27"/>
  <c r="T244" i="27"/>
  <c r="P277" i="27"/>
  <c r="J103" i="27"/>
  <c r="T110" i="27"/>
  <c r="J237" i="27"/>
  <c r="P49" i="27"/>
  <c r="J201" i="27"/>
  <c r="J202" i="27"/>
  <c r="J100" i="27"/>
  <c r="T172" i="27"/>
  <c r="F192" i="27"/>
  <c r="F194" i="27"/>
  <c r="F158" i="27"/>
  <c r="F183" i="27"/>
  <c r="J153" i="27"/>
  <c r="F215" i="27"/>
  <c r="T202" i="27"/>
  <c r="T24" i="27"/>
  <c r="F73" i="27"/>
  <c r="T55" i="27"/>
  <c r="P223" i="27"/>
  <c r="P243" i="27"/>
  <c r="T23" i="27"/>
  <c r="T108" i="27"/>
  <c r="P204" i="27"/>
  <c r="T14" i="27"/>
  <c r="P167" i="27"/>
  <c r="T254" i="27"/>
  <c r="P71" i="27"/>
  <c r="F112" i="27"/>
  <c r="F231" i="27"/>
  <c r="P106" i="27"/>
  <c r="T100" i="27"/>
  <c r="J244" i="27"/>
  <c r="P208" i="27"/>
  <c r="F270" i="27"/>
  <c r="P257" i="27"/>
  <c r="P275" i="27"/>
  <c r="T143" i="27"/>
  <c r="T84" i="27"/>
  <c r="T89" i="27"/>
  <c r="J83" i="27"/>
  <c r="P84" i="27"/>
  <c r="F252" i="27"/>
  <c r="F107" i="27"/>
  <c r="T88" i="27"/>
  <c r="J91" i="27"/>
  <c r="J134" i="27"/>
  <c r="T180" i="27"/>
  <c r="F150" i="27"/>
  <c r="F84" i="27"/>
  <c r="J70" i="27"/>
  <c r="F71" i="27"/>
  <c r="F99" i="27"/>
  <c r="T250" i="27"/>
  <c r="P138" i="27"/>
  <c r="F101" i="27"/>
  <c r="P135" i="27"/>
  <c r="T230" i="27"/>
  <c r="J107" i="27"/>
  <c r="J123" i="27"/>
  <c r="P36" i="27"/>
  <c r="P216" i="27"/>
  <c r="J190" i="27"/>
  <c r="P227" i="27"/>
  <c r="T188" i="27"/>
  <c r="T243" i="27"/>
  <c r="T78" i="27"/>
  <c r="J69" i="27"/>
  <c r="F180" i="27"/>
  <c r="F141" i="27"/>
  <c r="J253" i="27"/>
  <c r="F2" i="27"/>
  <c r="T68" i="27"/>
  <c r="T165" i="27"/>
  <c r="T186" i="27"/>
  <c r="F233" i="27"/>
  <c r="F147" i="27"/>
  <c r="J101" i="27"/>
  <c r="F196" i="27"/>
  <c r="J168" i="27"/>
  <c r="T258" i="27"/>
  <c r="P278" i="27"/>
  <c r="T124" i="27"/>
  <c r="T211" i="27"/>
  <c r="J177" i="27"/>
  <c r="F130" i="27"/>
  <c r="T234" i="27"/>
  <c r="J126" i="27"/>
  <c r="J257" i="27"/>
  <c r="P177" i="27"/>
  <c r="P69" i="27"/>
  <c r="T174" i="27"/>
  <c r="T4" i="27"/>
  <c r="P217" i="27"/>
  <c r="F226" i="27"/>
  <c r="F223" i="27"/>
  <c r="F149" i="27"/>
  <c r="J223" i="27"/>
  <c r="F146" i="27"/>
  <c r="T6" i="27"/>
  <c r="P131" i="27"/>
  <c r="F208" i="27"/>
  <c r="F259" i="27"/>
  <c r="F218" i="27"/>
  <c r="T201" i="27"/>
  <c r="J167" i="27"/>
  <c r="F264" i="27"/>
  <c r="P127" i="27"/>
  <c r="P164" i="27"/>
  <c r="P52" i="27"/>
  <c r="J208" i="27"/>
  <c r="J276" i="27"/>
  <c r="T223" i="27"/>
  <c r="T87" i="27"/>
  <c r="F75" i="27"/>
  <c r="F240" i="27"/>
  <c r="J180" i="27"/>
  <c r="J122" i="27"/>
  <c r="J227" i="27"/>
  <c r="F193" i="27"/>
  <c r="P147" i="27"/>
  <c r="P136" i="27"/>
  <c r="J183" i="27"/>
  <c r="F178" i="27"/>
  <c r="J216" i="27"/>
  <c r="T273" i="27"/>
  <c r="J68" i="27"/>
  <c r="T130" i="27"/>
  <c r="F166" i="27"/>
  <c r="F190" i="27"/>
  <c r="P95" i="27"/>
  <c r="J159" i="27"/>
  <c r="T136" i="27"/>
  <c r="P104" i="27"/>
  <c r="P157" i="27"/>
  <c r="J179" i="27"/>
  <c r="P140" i="27"/>
  <c r="T75" i="27"/>
  <c r="P193" i="27"/>
  <c r="P196" i="27"/>
  <c r="J67" i="27"/>
  <c r="J228" i="27"/>
  <c r="P226" i="27"/>
  <c r="J199" i="27"/>
  <c r="P214" i="27"/>
  <c r="T123" i="27"/>
  <c r="T20" i="27"/>
  <c r="T21" i="27" s="1"/>
  <c r="T22" i="27" s="1"/>
  <c r="T117" i="27"/>
  <c r="T41" i="27"/>
  <c r="P82" i="27"/>
  <c r="P270" i="27"/>
  <c r="T208" i="27"/>
  <c r="P81" i="27"/>
  <c r="T92" i="27"/>
  <c r="T160" i="27"/>
  <c r="F116" i="27"/>
  <c r="P221" i="27"/>
  <c r="P116" i="27"/>
  <c r="F102" i="27"/>
  <c r="P212" i="27"/>
  <c r="T163" i="27"/>
  <c r="T265" i="27"/>
  <c r="F154" i="27"/>
  <c r="J207" i="27"/>
  <c r="T272" i="27"/>
  <c r="J271" i="27"/>
  <c r="T33" i="27"/>
  <c r="F242" i="27"/>
  <c r="T25" i="27"/>
  <c r="P201" i="27"/>
  <c r="P232" i="27"/>
  <c r="P202" i="27"/>
  <c r="P55" i="27"/>
  <c r="P181" i="27"/>
  <c r="P155" i="27"/>
  <c r="F247" i="27"/>
  <c r="T280" i="27"/>
  <c r="T27" i="27"/>
  <c r="J203" i="27"/>
  <c r="T259" i="27"/>
  <c r="T240" i="27"/>
  <c r="F199" i="27"/>
  <c r="T185" i="27"/>
  <c r="J151" i="27"/>
  <c r="F118" i="27"/>
  <c r="P90" i="27"/>
  <c r="P76" i="27"/>
  <c r="J178" i="27"/>
  <c r="J71" i="27"/>
  <c r="P240" i="27"/>
  <c r="T18" i="27"/>
  <c r="P229" i="27"/>
  <c r="P242" i="27"/>
  <c r="T281" i="27"/>
  <c r="T213" i="27"/>
  <c r="F186" i="27"/>
  <c r="J259" i="27"/>
  <c r="T37" i="27"/>
  <c r="F97" i="27"/>
  <c r="P276" i="27"/>
  <c r="T7" i="27"/>
  <c r="T191" i="27"/>
  <c r="P256" i="27"/>
  <c r="T277" i="27"/>
  <c r="J128" i="27"/>
  <c r="F89" i="27"/>
  <c r="T173" i="27"/>
  <c r="J240" i="27"/>
  <c r="P169" i="27"/>
  <c r="J130" i="27"/>
  <c r="J111" i="27"/>
  <c r="P48" i="27"/>
  <c r="P237" i="27"/>
  <c r="J162" i="27"/>
  <c r="P274" i="27"/>
  <c r="F108" i="27"/>
  <c r="F254" i="27"/>
  <c r="P67" i="27"/>
  <c r="T83" i="27"/>
  <c r="F96" i="27"/>
  <c r="J241" i="27"/>
  <c r="T225" i="27"/>
  <c r="P101" i="27"/>
  <c r="P195" i="27"/>
  <c r="P189" i="27"/>
  <c r="J150" i="27"/>
  <c r="F241" i="27"/>
  <c r="P230" i="27"/>
  <c r="F129" i="27"/>
  <c r="J145" i="27"/>
  <c r="J264" i="27"/>
  <c r="P98" i="27"/>
  <c r="F258" i="27"/>
  <c r="T182" i="27"/>
  <c r="J96" i="27"/>
  <c r="P213" i="27"/>
  <c r="F261" i="27"/>
  <c r="T90" i="27"/>
  <c r="P134" i="27"/>
  <c r="J109" i="27"/>
  <c r="J236" i="27"/>
  <c r="P156" i="27"/>
  <c r="J163" i="27"/>
  <c r="T192" i="27"/>
  <c r="J140" i="27"/>
  <c r="F267" i="27"/>
  <c r="F280" i="27"/>
  <c r="J226" i="27"/>
  <c r="J141" i="27"/>
  <c r="T116" i="27"/>
  <c r="T158" i="27"/>
  <c r="J273" i="27"/>
  <c r="J222" i="27"/>
  <c r="P176" i="27"/>
  <c r="T276" i="27"/>
  <c r="F211" i="27"/>
  <c r="J280" i="27"/>
  <c r="T80" i="27"/>
  <c r="J258" i="27"/>
  <c r="T217" i="27"/>
  <c r="P235" i="27"/>
  <c r="F68" i="27"/>
  <c r="J165" i="27"/>
  <c r="P86" i="27"/>
  <c r="P188" i="27"/>
  <c r="T167" i="27"/>
  <c r="J172" i="27"/>
  <c r="J217" i="27"/>
  <c r="J198" i="27"/>
  <c r="P168" i="27"/>
  <c r="T15" i="27"/>
  <c r="T145" i="27"/>
  <c r="T71" i="27"/>
  <c r="F209" i="27"/>
  <c r="J80" i="27"/>
  <c r="P149" i="27"/>
  <c r="J124" i="27"/>
  <c r="J209" i="27"/>
  <c r="T153" i="27"/>
  <c r="P210" i="27"/>
  <c r="J106" i="27"/>
  <c r="T45" i="27"/>
  <c r="T166" i="27"/>
  <c r="F123" i="27"/>
  <c r="F152" i="27"/>
  <c r="J193" i="27"/>
  <c r="J170" i="27"/>
  <c r="F95" i="27"/>
  <c r="P262" i="27"/>
  <c r="T224" i="27"/>
  <c r="F144" i="27"/>
  <c r="F67" i="27"/>
  <c r="F142" i="27"/>
  <c r="J84" i="27"/>
  <c r="T16" i="27"/>
  <c r="J249" i="27"/>
  <c r="T128" i="27"/>
  <c r="J230" i="27"/>
  <c r="T138" i="27"/>
  <c r="P50" i="27"/>
  <c r="T97" i="27"/>
  <c r="F155" i="27"/>
  <c r="P225" i="27"/>
  <c r="P260" i="27"/>
  <c r="P93" i="27"/>
  <c r="F175" i="27"/>
  <c r="T236" i="27"/>
  <c r="J89" i="27"/>
  <c r="T2" i="27"/>
  <c r="F122" i="27"/>
  <c r="P66" i="27"/>
  <c r="T146" i="27"/>
  <c r="J247" i="27"/>
  <c r="P146" i="27"/>
  <c r="F225" i="27"/>
  <c r="F167" i="27"/>
  <c r="T50" i="27"/>
  <c r="T51" i="27" s="1"/>
  <c r="T141" i="27"/>
  <c r="P53" i="27"/>
  <c r="T48" i="27"/>
  <c r="F249" i="27"/>
  <c r="J248" i="27"/>
  <c r="F197" i="27"/>
  <c r="F244" i="27"/>
  <c r="T261" i="27"/>
  <c r="F136" i="27"/>
  <c r="P79" i="27"/>
  <c r="T263" i="27"/>
  <c r="J88" i="27"/>
  <c r="T200" i="27"/>
  <c r="P121" i="27"/>
  <c r="J250" i="27"/>
  <c r="F237" i="27"/>
  <c r="P267" i="27"/>
  <c r="P233" i="27"/>
  <c r="F232" i="27"/>
  <c r="P279" i="27"/>
  <c r="J146" i="27"/>
  <c r="T228" i="27"/>
  <c r="T189" i="27"/>
  <c r="F148" i="27"/>
  <c r="P179" i="27"/>
  <c r="T134" i="27"/>
  <c r="T70" i="27"/>
  <c r="P228" i="27"/>
  <c r="T151" i="27"/>
  <c r="T99" i="27"/>
  <c r="J278" i="27"/>
  <c r="T238" i="27"/>
  <c r="F221" i="27"/>
  <c r="T270" i="27"/>
  <c r="J252" i="27"/>
  <c r="T8" i="27"/>
  <c r="P171" i="27"/>
  <c r="T222" i="27"/>
  <c r="P253" i="27"/>
  <c r="T156" i="27"/>
  <c r="F125" i="27"/>
  <c r="J86" i="27"/>
  <c r="F113" i="27"/>
  <c r="F202" i="27"/>
  <c r="F157" i="27"/>
  <c r="P126" i="27"/>
  <c r="P78" i="27"/>
  <c r="P163" i="27"/>
  <c r="F174" i="27"/>
  <c r="P152" i="27"/>
  <c r="T231" i="27"/>
  <c r="J102" i="27"/>
  <c r="J125" i="27"/>
  <c r="P200" i="27"/>
  <c r="T251" i="27"/>
  <c r="T169" i="27"/>
  <c r="J94" i="27"/>
  <c r="P263" i="27"/>
  <c r="F204" i="27"/>
  <c r="T271" i="27"/>
  <c r="J93" i="27"/>
  <c r="F207" i="27"/>
  <c r="J152" i="27"/>
  <c r="J262" i="27"/>
  <c r="P139" i="27"/>
  <c r="F262" i="27"/>
  <c r="J97" i="27"/>
  <c r="J239" i="27"/>
  <c r="F263" i="27"/>
  <c r="P120" i="27"/>
  <c r="F275" i="27"/>
  <c r="F235" i="27"/>
  <c r="P151" i="27"/>
  <c r="J194" i="27"/>
  <c r="T135" i="27"/>
  <c r="T242" i="27"/>
  <c r="J142" i="27"/>
  <c r="J98" i="27"/>
  <c r="P94" i="27"/>
  <c r="F278" i="27"/>
  <c r="F127" i="27"/>
  <c r="J231" i="27"/>
  <c r="T149" i="27"/>
  <c r="P109" i="27"/>
  <c r="T31" i="27"/>
  <c r="J182" i="27"/>
  <c r="J243" i="27"/>
  <c r="F126" i="27"/>
  <c r="J235" i="27"/>
  <c r="J132" i="27"/>
  <c r="T181" i="27"/>
  <c r="T122" i="27"/>
  <c r="T72" i="27"/>
  <c r="P184" i="27"/>
  <c r="P268" i="27"/>
  <c r="J158" i="27"/>
  <c r="J274" i="27"/>
  <c r="F210" i="27"/>
  <c r="T227" i="27"/>
  <c r="T76" i="27"/>
  <c r="J104" i="27"/>
  <c r="P244" i="27"/>
  <c r="P154" i="27"/>
  <c r="F269" i="27"/>
  <c r="T241" i="27"/>
  <c r="P259" i="27"/>
  <c r="J229" i="27"/>
  <c r="F120" i="27"/>
  <c r="P128" i="27"/>
  <c r="F236" i="27"/>
  <c r="P209" i="27"/>
  <c r="F114" i="27"/>
  <c r="P103" i="27"/>
  <c r="T246" i="27"/>
  <c r="J82" i="27"/>
  <c r="T204" i="27"/>
  <c r="T197" i="27"/>
  <c r="F86" i="27"/>
  <c r="P100" i="27"/>
  <c r="J174" i="27"/>
  <c r="T94" i="27"/>
  <c r="T175" i="27"/>
  <c r="J74" i="27"/>
  <c r="P182" i="27"/>
  <c r="J245" i="27"/>
  <c r="T218" i="27"/>
  <c r="J220" i="27"/>
  <c r="J219" i="27"/>
  <c r="J268" i="27"/>
  <c r="P249" i="27"/>
  <c r="T232" i="27"/>
  <c r="F104" i="27"/>
  <c r="J181" i="27"/>
  <c r="J277" i="27"/>
  <c r="T187" i="27"/>
  <c r="J139" i="27"/>
  <c r="F245" i="27"/>
  <c r="J213" i="27"/>
  <c r="T171" i="27"/>
  <c r="J76" i="27"/>
  <c r="J279" i="27"/>
  <c r="T154" i="27"/>
  <c r="P254" i="27"/>
  <c r="P159" i="27"/>
  <c r="P197" i="27"/>
  <c r="P74" i="27"/>
  <c r="T13" i="27"/>
  <c r="T113" i="27"/>
  <c r="F171" i="27"/>
  <c r="T28" i="27"/>
  <c r="J144" i="27"/>
  <c r="F106" i="27"/>
  <c r="P231" i="27"/>
  <c r="J197" i="27"/>
  <c r="T179" i="27"/>
  <c r="P245" i="27"/>
  <c r="P2" i="27"/>
  <c r="F81" i="27"/>
  <c r="T129" i="27"/>
  <c r="P246" i="27"/>
  <c r="P122" i="27"/>
  <c r="F206" i="27"/>
  <c r="J212" i="27"/>
  <c r="T170" i="27"/>
  <c r="T257" i="27"/>
  <c r="T176" i="27"/>
  <c r="T95" i="27"/>
  <c r="P72" i="27"/>
  <c r="F201" i="27"/>
  <c r="J173" i="27"/>
  <c r="P117" i="27"/>
  <c r="T106" i="27"/>
  <c r="T260" i="27"/>
  <c r="J185" i="27"/>
  <c r="F277" i="27"/>
  <c r="F281" i="27"/>
  <c r="F276" i="27"/>
  <c r="F248" i="27"/>
  <c r="J232" i="27"/>
  <c r="J246" i="27"/>
  <c r="F185" i="27"/>
  <c r="F78" i="27"/>
  <c r="F187" i="27"/>
  <c r="P80" i="27"/>
  <c r="F246" i="27"/>
  <c r="P172" i="27"/>
  <c r="T29" i="27"/>
  <c r="J206" i="27"/>
  <c r="T155" i="27"/>
  <c r="T104" i="27"/>
  <c r="T5" i="27"/>
  <c r="J119" i="27"/>
  <c r="F98" i="27"/>
  <c r="T133" i="27"/>
  <c r="P264" i="27"/>
  <c r="T131" i="27"/>
  <c r="T237" i="27"/>
  <c r="J95" i="27"/>
  <c r="J131" i="27"/>
  <c r="T69" i="27"/>
  <c r="F82" i="27"/>
  <c r="P194" i="27"/>
  <c r="T66" i="27"/>
  <c r="F271" i="27"/>
  <c r="T79" i="27"/>
  <c r="F77" i="27"/>
  <c r="P107" i="27"/>
  <c r="J169" i="27"/>
  <c r="P252" i="27"/>
  <c r="J186" i="27"/>
  <c r="T112" i="27"/>
  <c r="J263" i="27"/>
  <c r="P105" i="27"/>
  <c r="P269" i="27"/>
  <c r="J133" i="27"/>
  <c r="T152" i="27"/>
  <c r="J255" i="27"/>
  <c r="F115" i="27"/>
  <c r="F200" i="27"/>
  <c r="F80" i="27"/>
  <c r="P129" i="27"/>
  <c r="P211" i="27"/>
  <c r="J81" i="27"/>
  <c r="T203" i="27"/>
  <c r="F173" i="27"/>
  <c r="T161" i="27"/>
  <c r="T107" i="27"/>
  <c r="F176" i="27"/>
  <c r="F137" i="27"/>
  <c r="F219" i="27"/>
  <c r="F168" i="27"/>
  <c r="F213" i="27"/>
  <c r="P198" i="27"/>
  <c r="F145" i="27"/>
  <c r="F243" i="27"/>
  <c r="F70" i="27"/>
  <c r="J112" i="27"/>
  <c r="F135" i="27"/>
  <c r="T82" i="27"/>
  <c r="F105" i="27"/>
  <c r="J77" i="27"/>
  <c r="J110" i="27"/>
  <c r="P206" i="27"/>
  <c r="F182" i="27"/>
  <c r="P37" i="27"/>
  <c r="J92" i="27"/>
  <c r="F90" i="27"/>
  <c r="F139" i="27"/>
  <c r="F87" i="27"/>
  <c r="P150" i="27"/>
  <c r="P87" i="27"/>
  <c r="P247" i="27"/>
  <c r="J137" i="27"/>
  <c r="P239" i="27"/>
  <c r="T164" i="27"/>
  <c r="F227" i="27"/>
  <c r="T81" i="27"/>
  <c r="P180" i="27"/>
  <c r="T32" i="27"/>
  <c r="P77" i="27"/>
  <c r="T205" i="27"/>
  <c r="J143" i="27"/>
  <c r="T194" i="27"/>
  <c r="J272" i="27"/>
  <c r="T252" i="27"/>
  <c r="F266" i="27"/>
  <c r="J85" i="27"/>
  <c r="P142" i="27"/>
  <c r="P280" i="27"/>
  <c r="F250" i="27"/>
  <c r="F212" i="27"/>
  <c r="F111" i="27"/>
  <c r="J154" i="27"/>
  <c r="T162" i="27"/>
  <c r="P265" i="27"/>
  <c r="F184" i="27"/>
  <c r="P199" i="27"/>
  <c r="F255" i="27"/>
  <c r="P97" i="27"/>
  <c r="T93" i="27"/>
  <c r="T278" i="27"/>
  <c r="P215" i="27"/>
  <c r="T103" i="27"/>
  <c r="F103" i="27"/>
  <c r="F83" i="27"/>
  <c r="F156" i="27"/>
  <c r="J205" i="27"/>
  <c r="J171" i="27"/>
  <c r="F153" i="27"/>
  <c r="T125" i="27"/>
  <c r="T19" i="27"/>
  <c r="J156" i="27"/>
  <c r="J214" i="27"/>
  <c r="J117" i="27"/>
  <c r="J149" i="27"/>
  <c r="F220" i="27"/>
  <c r="P187" i="27"/>
  <c r="T35" i="27"/>
  <c r="J127" i="27"/>
  <c r="P143" i="27"/>
  <c r="F239" i="27"/>
  <c r="P75" i="27"/>
  <c r="J242" i="27"/>
  <c r="P250" i="27"/>
  <c r="T279" i="27"/>
  <c r="T183" i="27"/>
  <c r="F205" i="27"/>
  <c r="J90" i="27"/>
  <c r="J215" i="27"/>
  <c r="J254" i="27"/>
  <c r="J218" i="27"/>
  <c r="T216" i="27"/>
  <c r="P112" i="27"/>
  <c r="F177" i="27"/>
  <c r="T248" i="27"/>
  <c r="J135" i="27"/>
  <c r="P102" i="27"/>
  <c r="P185" i="27"/>
  <c r="T34" i="27"/>
  <c r="T226" i="27"/>
  <c r="J195" i="27"/>
  <c r="J256" i="27"/>
  <c r="P166" i="27"/>
  <c r="F162" i="27"/>
  <c r="J281" i="27"/>
  <c r="T17" i="27"/>
  <c r="P132" i="27"/>
  <c r="F69" i="27"/>
  <c r="F181" i="27"/>
  <c r="P186" i="27"/>
  <c r="T206" i="27"/>
  <c r="P255" i="27"/>
  <c r="F169" i="27"/>
  <c r="F110" i="27"/>
  <c r="J118" i="27"/>
  <c r="F79" i="27"/>
  <c r="J166" i="27"/>
  <c r="T148" i="27"/>
  <c r="T253" i="27"/>
  <c r="F253" i="27"/>
  <c r="P91" i="27"/>
  <c r="P236" i="27"/>
  <c r="F119" i="27"/>
  <c r="T39" i="27"/>
  <c r="P203" i="27"/>
  <c r="P88" i="27"/>
  <c r="F85" i="27"/>
  <c r="J136" i="27"/>
  <c r="T126" i="27"/>
  <c r="J196" i="27"/>
  <c r="F265" i="27"/>
  <c r="P161" i="27"/>
  <c r="P272" i="27"/>
  <c r="T235" i="27"/>
  <c r="P148" i="27"/>
  <c r="P85" i="27"/>
  <c r="T233" i="27"/>
  <c r="T36" i="27"/>
  <c r="J238" i="27"/>
  <c r="P222" i="27"/>
  <c r="J161" i="27"/>
  <c r="J157" i="27"/>
  <c r="T212" i="27"/>
  <c r="P119" i="27"/>
  <c r="P114" i="27"/>
  <c r="P124" i="27"/>
  <c r="T127" i="27"/>
  <c r="T274" i="27"/>
  <c r="J87" i="27"/>
  <c r="T256" i="27"/>
  <c r="P160" i="27"/>
  <c r="T269" i="27"/>
  <c r="P281" i="27"/>
  <c r="F124" i="27"/>
  <c r="P165" i="27"/>
  <c r="F159" i="27"/>
  <c r="J160" i="27"/>
  <c r="J105" i="27"/>
  <c r="P89" i="27"/>
  <c r="T264" i="27"/>
  <c r="J2" i="27"/>
  <c r="J120" i="27"/>
  <c r="F134" i="27"/>
  <c r="P174" i="27"/>
  <c r="J147" i="27"/>
  <c r="F228" i="27"/>
  <c r="F256" i="27"/>
  <c r="J211" i="27"/>
  <c r="T46" i="27"/>
  <c r="T86" i="27"/>
  <c r="F131" i="27"/>
  <c r="F273" i="27"/>
  <c r="T247" i="27"/>
  <c r="P158" i="27"/>
  <c r="F222" i="27"/>
  <c r="T184" i="27"/>
  <c r="T210" i="27"/>
  <c r="P170" i="27"/>
  <c r="J129" i="27"/>
  <c r="F72" i="27"/>
  <c r="F76" i="27"/>
  <c r="T96" i="27"/>
  <c r="P118" i="27"/>
  <c r="F216" i="27"/>
  <c r="J269" i="27"/>
  <c r="T137" i="27"/>
  <c r="T139" i="27"/>
  <c r="F164" i="27"/>
  <c r="T147" i="27"/>
  <c r="T168" i="27"/>
  <c r="P111" i="27"/>
  <c r="P70" i="27"/>
  <c r="J176" i="27"/>
  <c r="T118" i="27"/>
  <c r="T42" i="27"/>
  <c r="P178" i="27"/>
  <c r="T91" i="27"/>
  <c r="P271" i="27"/>
  <c r="P54" i="27"/>
  <c r="T157" i="27"/>
  <c r="F66" i="27"/>
  <c r="J260" i="27"/>
  <c r="F198" i="27"/>
  <c r="T209" i="27"/>
  <c r="J75" i="27"/>
  <c r="F163" i="27"/>
  <c r="F94" i="27"/>
  <c r="J192" i="27"/>
  <c r="J275" i="27"/>
  <c r="J8" i="26"/>
  <c r="E19" i="14" s="1"/>
  <c r="E30" i="33" s="1"/>
  <c r="J6" i="26"/>
  <c r="C19" i="14" s="1"/>
  <c r="C30" i="29" s="1"/>
  <c r="J7" i="26"/>
  <c r="D19" i="14" s="1"/>
  <c r="T56" i="27" l="1"/>
  <c r="J3" i="27"/>
  <c r="F3" i="27"/>
  <c r="P3" i="27"/>
  <c r="J4" i="27"/>
  <c r="J5" i="27" s="1"/>
  <c r="F4" i="27"/>
  <c r="C30" i="33"/>
  <c r="E30" i="36"/>
  <c r="C30" i="36"/>
  <c r="E30" i="29"/>
  <c r="D30" i="36"/>
  <c r="D30" i="29"/>
  <c r="D30" i="33"/>
  <c r="T57" i="27" l="1"/>
  <c r="P4" i="27"/>
  <c r="J6" i="27"/>
  <c r="F5" i="27"/>
  <c r="T59" i="27" l="1"/>
  <c r="T58" i="27"/>
  <c r="T60" i="27"/>
  <c r="T61" i="27" s="1"/>
  <c r="T62" i="27" s="1"/>
  <c r="T63" i="27" s="1"/>
  <c r="T64" i="27" s="1"/>
  <c r="F6" i="27"/>
  <c r="J7" i="27"/>
  <c r="P5" i="27"/>
  <c r="T65" i="27" l="1"/>
  <c r="C56" i="33" s="1"/>
  <c r="F7" i="27"/>
  <c r="P6" i="27"/>
  <c r="J8" i="27"/>
  <c r="D62" i="33" l="1"/>
  <c r="C83" i="33"/>
  <c r="D63" i="33"/>
  <c r="D98" i="33"/>
  <c r="D65" i="33"/>
  <c r="D92" i="33"/>
  <c r="C95" i="33"/>
  <c r="D88" i="33"/>
  <c r="C64" i="33"/>
  <c r="D86" i="33"/>
  <c r="D103" i="33"/>
  <c r="D87" i="33"/>
  <c r="D76" i="33"/>
  <c r="C89" i="33"/>
  <c r="C76" i="33"/>
  <c r="C68" i="33"/>
  <c r="D66" i="33"/>
  <c r="C78" i="33"/>
  <c r="D95" i="33"/>
  <c r="C97" i="33"/>
  <c r="C72" i="33"/>
  <c r="D105" i="33"/>
  <c r="D80" i="33"/>
  <c r="D104" i="33"/>
  <c r="C100" i="33"/>
  <c r="C59" i="33"/>
  <c r="D68" i="33"/>
  <c r="C84" i="33"/>
  <c r="C87" i="33"/>
  <c r="D60" i="33"/>
  <c r="C90" i="33"/>
  <c r="C65" i="33"/>
  <c r="C102" i="33"/>
  <c r="C66" i="33"/>
  <c r="D90" i="33"/>
  <c r="D57" i="33"/>
  <c r="D69" i="33"/>
  <c r="C98" i="33"/>
  <c r="D81" i="33"/>
  <c r="D58" i="33"/>
  <c r="C67" i="33"/>
  <c r="C61" i="33"/>
  <c r="D78" i="33"/>
  <c r="D64" i="33"/>
  <c r="D59" i="33"/>
  <c r="C104" i="33"/>
  <c r="D77" i="33"/>
  <c r="C63" i="33"/>
  <c r="D56" i="33"/>
  <c r="D67" i="33"/>
  <c r="D102" i="33"/>
  <c r="D79" i="33"/>
  <c r="C91" i="33"/>
  <c r="C62" i="33"/>
  <c r="C70" i="33"/>
  <c r="D89" i="33"/>
  <c r="C88" i="33"/>
  <c r="C80" i="33"/>
  <c r="C58" i="33"/>
  <c r="C77" i="33"/>
  <c r="D71" i="33"/>
  <c r="D97" i="33"/>
  <c r="D74" i="33"/>
  <c r="D61" i="33"/>
  <c r="C94" i="33"/>
  <c r="C60" i="33"/>
  <c r="C96" i="33"/>
  <c r="C57" i="33"/>
  <c r="D94" i="33"/>
  <c r="D75" i="33"/>
  <c r="D93" i="33"/>
  <c r="C101" i="33"/>
  <c r="C81" i="33"/>
  <c r="C69" i="33"/>
  <c r="D96" i="33"/>
  <c r="D99" i="33"/>
  <c r="C103" i="33"/>
  <c r="D70" i="33"/>
  <c r="D82" i="33"/>
  <c r="C99" i="33"/>
  <c r="C86" i="33"/>
  <c r="C92" i="33"/>
  <c r="C74" i="33"/>
  <c r="C11" i="27"/>
  <c r="D85" i="33"/>
  <c r="D100" i="33"/>
  <c r="C93" i="33"/>
  <c r="D83" i="33"/>
  <c r="D91" i="33"/>
  <c r="C75" i="33"/>
  <c r="C73" i="33"/>
  <c r="C79" i="33"/>
  <c r="D72" i="33"/>
  <c r="D84" i="33"/>
  <c r="C82" i="33"/>
  <c r="C71" i="33"/>
  <c r="D101" i="33"/>
  <c r="C105" i="33"/>
  <c r="C85" i="33"/>
  <c r="D73" i="33"/>
  <c r="F8" i="27"/>
  <c r="F9" i="27" s="1"/>
  <c r="J9" i="27"/>
  <c r="P7" i="27"/>
  <c r="P9" i="33" l="1"/>
  <c r="P9" i="36"/>
  <c r="F10" i="27"/>
  <c r="F11" i="27" s="1"/>
  <c r="J10" i="27"/>
  <c r="P8" i="27"/>
  <c r="J11" i="27" l="1"/>
  <c r="J12" i="27"/>
  <c r="F12" i="27"/>
  <c r="P9" i="27"/>
  <c r="J13" i="27" l="1"/>
  <c r="P10" i="27"/>
  <c r="J14" i="27"/>
  <c r="F13" i="27"/>
  <c r="F14" i="27" l="1"/>
  <c r="J15" i="27"/>
  <c r="J16" i="27" s="1"/>
  <c r="J17" i="27" s="1"/>
  <c r="J18" i="27" s="1"/>
  <c r="J19" i="27" s="1"/>
  <c r="J20" i="27" s="1"/>
  <c r="J21" i="27" s="1"/>
  <c r="J22" i="27" s="1"/>
  <c r="J23" i="27" s="1"/>
  <c r="J24" i="27" s="1"/>
  <c r="J25" i="27" s="1"/>
  <c r="J26" i="27" s="1"/>
  <c r="J27" i="27" s="1"/>
  <c r="J28" i="27" s="1"/>
  <c r="J29" i="27" s="1"/>
  <c r="J30" i="27" s="1"/>
  <c r="J31" i="27" s="1"/>
  <c r="J32" i="27" s="1"/>
  <c r="J33" i="27" s="1"/>
  <c r="J34" i="27" s="1"/>
  <c r="J35" i="27" s="1"/>
  <c r="J36" i="27" s="1"/>
  <c r="J37" i="27" s="1"/>
  <c r="J38" i="27" s="1"/>
  <c r="J39" i="27" s="1"/>
  <c r="J40" i="27" s="1"/>
  <c r="J41" i="27" s="1"/>
  <c r="J42" i="27" s="1"/>
  <c r="J43" i="27" s="1"/>
  <c r="J44" i="27" s="1"/>
  <c r="J45" i="27" s="1"/>
  <c r="J46" i="27" s="1"/>
  <c r="J47" i="27" s="1"/>
  <c r="J48" i="27" s="1"/>
  <c r="J49" i="27" s="1"/>
  <c r="J50" i="27" s="1"/>
  <c r="J51" i="27" s="1"/>
  <c r="J52" i="27" s="1"/>
  <c r="J53" i="27" s="1"/>
  <c r="J54" i="27" s="1"/>
  <c r="J55" i="27" s="1"/>
  <c r="P11" i="27"/>
  <c r="J56" i="27" l="1"/>
  <c r="J57" i="27" s="1"/>
  <c r="J58" i="27" s="1"/>
  <c r="J59" i="27" s="1"/>
  <c r="J60" i="27" s="1"/>
  <c r="J61" i="27" s="1"/>
  <c r="J62" i="27" s="1"/>
  <c r="J63" i="27" s="1"/>
  <c r="J64" i="27" s="1"/>
  <c r="J65" i="27" s="1"/>
  <c r="F15" i="27"/>
  <c r="F16" i="27" s="1"/>
  <c r="F17" i="27" s="1"/>
  <c r="F18" i="27" s="1"/>
  <c r="F19" i="27" s="1"/>
  <c r="F20" i="27" s="1"/>
  <c r="F21" i="27" s="1"/>
  <c r="F22" i="27" s="1"/>
  <c r="F23" i="27" s="1"/>
  <c r="F24" i="27" s="1"/>
  <c r="F25" i="27" s="1"/>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F55" i="27" s="1"/>
  <c r="F56" i="27" s="1"/>
  <c r="F57" i="27" s="1"/>
  <c r="F58" i="27" s="1"/>
  <c r="F59" i="27" s="1"/>
  <c r="F60" i="27" s="1"/>
  <c r="F61" i="27" s="1"/>
  <c r="F62" i="27" s="1"/>
  <c r="F63" i="27" s="1"/>
  <c r="F64" i="27" s="1"/>
  <c r="F65" i="27" s="1"/>
  <c r="P12" i="27"/>
  <c r="C76" i="29" l="1"/>
  <c r="C95" i="29"/>
  <c r="D59" i="29"/>
  <c r="C102" i="29"/>
  <c r="C97" i="29"/>
  <c r="C87" i="29"/>
  <c r="D83" i="29"/>
  <c r="C80" i="29"/>
  <c r="C100" i="29"/>
  <c r="C60" i="29"/>
  <c r="C84" i="29"/>
  <c r="C69" i="29"/>
  <c r="C99" i="29"/>
  <c r="D88" i="29"/>
  <c r="C96" i="29"/>
  <c r="C74" i="29"/>
  <c r="D87" i="29"/>
  <c r="D79" i="29"/>
  <c r="C57" i="29"/>
  <c r="D60" i="29"/>
  <c r="C58" i="29"/>
  <c r="D85" i="29"/>
  <c r="C71" i="29"/>
  <c r="C88" i="29"/>
  <c r="C91" i="29"/>
  <c r="C68" i="29"/>
  <c r="C85" i="29"/>
  <c r="C93" i="29"/>
  <c r="D82" i="29"/>
  <c r="C72" i="29"/>
  <c r="D65" i="29"/>
  <c r="D64" i="29"/>
  <c r="C56" i="29"/>
  <c r="D95" i="29"/>
  <c r="C98" i="29"/>
  <c r="D100" i="29"/>
  <c r="D73" i="29"/>
  <c r="C67" i="29"/>
  <c r="D86" i="29"/>
  <c r="C5" i="27"/>
  <c r="D81" i="29"/>
  <c r="D78" i="29"/>
  <c r="D61" i="29"/>
  <c r="C65" i="29"/>
  <c r="C59" i="29"/>
  <c r="D84" i="29"/>
  <c r="C86" i="29"/>
  <c r="C83" i="29"/>
  <c r="D63" i="29"/>
  <c r="C101" i="29"/>
  <c r="D92" i="29"/>
  <c r="C94" i="29"/>
  <c r="D94" i="29"/>
  <c r="D97" i="29"/>
  <c r="D103" i="29"/>
  <c r="D90" i="29"/>
  <c r="C73" i="29"/>
  <c r="D75" i="29"/>
  <c r="D68" i="29"/>
  <c r="D98" i="29"/>
  <c r="C90" i="29"/>
  <c r="D74" i="29"/>
  <c r="C78" i="29"/>
  <c r="C82" i="29"/>
  <c r="D71" i="29"/>
  <c r="D89" i="29"/>
  <c r="C104" i="29"/>
  <c r="D76" i="29"/>
  <c r="D102" i="29"/>
  <c r="C79" i="29"/>
  <c r="C61" i="29"/>
  <c r="C62" i="29"/>
  <c r="C64" i="29"/>
  <c r="D62" i="29"/>
  <c r="D56" i="29"/>
  <c r="D57" i="29"/>
  <c r="D77" i="29"/>
  <c r="D72" i="29"/>
  <c r="C89" i="29"/>
  <c r="C103" i="29"/>
  <c r="D104" i="29"/>
  <c r="D105" i="29"/>
  <c r="C105" i="29"/>
  <c r="D70" i="29"/>
  <c r="D93" i="29"/>
  <c r="C92" i="29"/>
  <c r="D99" i="29"/>
  <c r="D69" i="29"/>
  <c r="D101" i="29"/>
  <c r="C75" i="29"/>
  <c r="D96" i="29"/>
  <c r="C70" i="29"/>
  <c r="C77" i="29"/>
  <c r="D91" i="29"/>
  <c r="C66" i="29"/>
  <c r="D67" i="29"/>
  <c r="D66" i="29"/>
  <c r="C63" i="29"/>
  <c r="D58" i="29"/>
  <c r="J61" i="29"/>
  <c r="C7" i="27"/>
  <c r="J66" i="29"/>
  <c r="I65" i="29"/>
  <c r="J62" i="29"/>
  <c r="I61" i="29"/>
  <c r="I66" i="29"/>
  <c r="I63" i="29"/>
  <c r="I67" i="29"/>
  <c r="J64" i="29"/>
  <c r="J67" i="29"/>
  <c r="J63" i="29"/>
  <c r="I93" i="29"/>
  <c r="I56" i="29"/>
  <c r="J57" i="29"/>
  <c r="I57" i="29"/>
  <c r="J56" i="29"/>
  <c r="J58" i="29"/>
  <c r="I58" i="29"/>
  <c r="I59" i="29"/>
  <c r="J59" i="29"/>
  <c r="J60" i="29"/>
  <c r="I60" i="29"/>
  <c r="I62" i="29"/>
  <c r="J65" i="29"/>
  <c r="I64" i="29"/>
  <c r="J68" i="29"/>
  <c r="I105" i="29"/>
  <c r="I79" i="29"/>
  <c r="P13" i="27"/>
  <c r="P14" i="27" s="1"/>
  <c r="P15" i="27" s="1"/>
  <c r="P16" i="27" s="1"/>
  <c r="P17" i="27" s="1"/>
  <c r="P18" i="27" s="1"/>
  <c r="P19" i="27" s="1"/>
  <c r="P20" i="27" s="1"/>
  <c r="P21" i="27" s="1"/>
  <c r="P22" i="27" s="1"/>
  <c r="P23" i="27" s="1"/>
  <c r="P24" i="27" s="1"/>
  <c r="P25" i="27" s="1"/>
  <c r="P26" i="27" s="1"/>
  <c r="P27" i="27" s="1"/>
  <c r="P28" i="27" s="1"/>
  <c r="P29" i="27" s="1"/>
  <c r="P30" i="27" s="1"/>
  <c r="P31" i="27" s="1"/>
  <c r="P32" i="27" s="1"/>
  <c r="P33" i="27" s="1"/>
  <c r="P34" i="27" s="1"/>
  <c r="P35" i="27" s="1"/>
  <c r="I78" i="29"/>
  <c r="I87" i="29"/>
  <c r="J103" i="29"/>
  <c r="I99" i="29"/>
  <c r="I98" i="29"/>
  <c r="I73" i="29"/>
  <c r="I84" i="29"/>
  <c r="J76" i="29"/>
  <c r="I102" i="29"/>
  <c r="I95" i="29"/>
  <c r="J73" i="29"/>
  <c r="I82" i="29"/>
  <c r="I89" i="29"/>
  <c r="J81" i="29"/>
  <c r="J100" i="29"/>
  <c r="J96" i="29"/>
  <c r="I92" i="29"/>
  <c r="I97" i="29"/>
  <c r="J75" i="29"/>
  <c r="J98" i="29"/>
  <c r="J88" i="29"/>
  <c r="J84" i="29"/>
  <c r="J92" i="29"/>
  <c r="J105" i="29"/>
  <c r="I83" i="29"/>
  <c r="J95" i="29"/>
  <c r="J97" i="29"/>
  <c r="I72" i="29"/>
  <c r="J77" i="29"/>
  <c r="I69" i="29"/>
  <c r="J69" i="29"/>
  <c r="J72" i="29"/>
  <c r="I90" i="29"/>
  <c r="I74" i="29"/>
  <c r="J71" i="29"/>
  <c r="I70" i="29"/>
  <c r="I68" i="29"/>
  <c r="I85" i="29"/>
  <c r="I76" i="29"/>
  <c r="I80" i="29"/>
  <c r="J82" i="29"/>
  <c r="J104" i="29"/>
  <c r="J89" i="29"/>
  <c r="I101" i="29"/>
  <c r="I77" i="29"/>
  <c r="J83" i="29"/>
  <c r="I94" i="29"/>
  <c r="I71" i="29"/>
  <c r="I88" i="29"/>
  <c r="J101" i="29"/>
  <c r="J79" i="29"/>
  <c r="I91" i="29"/>
  <c r="J86" i="29"/>
  <c r="I100" i="29"/>
  <c r="I75" i="29"/>
  <c r="J70" i="29"/>
  <c r="J78" i="29"/>
  <c r="I86" i="29"/>
  <c r="J85" i="29"/>
  <c r="I96" i="29"/>
  <c r="J90" i="29"/>
  <c r="J102" i="29"/>
  <c r="J74" i="29"/>
  <c r="J94" i="29"/>
  <c r="I104" i="29"/>
  <c r="I103" i="29"/>
  <c r="J87" i="29"/>
  <c r="J93" i="29"/>
  <c r="J91" i="29"/>
  <c r="J99" i="29"/>
  <c r="B53" i="29" l="1"/>
  <c r="P38" i="27"/>
  <c r="P39" i="27" s="1"/>
  <c r="P40" i="27" s="1"/>
  <c r="P41" i="27" s="1"/>
  <c r="P42" i="27" s="1"/>
  <c r="P43" i="27" s="1"/>
  <c r="P44" i="27" s="1"/>
  <c r="P45" i="27" s="1"/>
  <c r="P46" i="27" s="1"/>
  <c r="P47" i="27" s="1"/>
  <c r="P56" i="27" s="1"/>
  <c r="P57" i="27" s="1"/>
  <c r="P58" i="27" s="1"/>
  <c r="P59" i="27" s="1"/>
  <c r="P60" i="27" s="1"/>
  <c r="P61" i="27" s="1"/>
  <c r="P62" i="27" s="1"/>
  <c r="P63" i="27" s="1"/>
  <c r="P64" i="27" s="1"/>
  <c r="P65" i="27" s="1"/>
  <c r="C13" i="27" s="1"/>
  <c r="J63" i="33" l="1"/>
  <c r="I64" i="33"/>
  <c r="I65" i="33"/>
  <c r="J65" i="33"/>
  <c r="I62" i="33"/>
  <c r="I63" i="33"/>
  <c r="J64" i="33"/>
  <c r="J62" i="33"/>
  <c r="T58" i="36"/>
  <c r="I56" i="33"/>
  <c r="T56" i="36"/>
  <c r="T56" i="33"/>
  <c r="U56" i="36"/>
  <c r="T57" i="33"/>
  <c r="J57" i="33"/>
  <c r="U57" i="36"/>
  <c r="U57" i="33"/>
  <c r="J56" i="33"/>
  <c r="J58" i="33"/>
  <c r="T58" i="33"/>
  <c r="I57" i="33"/>
  <c r="U56" i="33"/>
  <c r="U57" i="29"/>
  <c r="U56" i="29"/>
  <c r="T57" i="36"/>
  <c r="I58" i="33"/>
  <c r="I59" i="33"/>
  <c r="U58" i="29"/>
  <c r="U58" i="33"/>
  <c r="U58" i="36"/>
  <c r="J59" i="33"/>
  <c r="I60" i="33"/>
  <c r="I61" i="33"/>
  <c r="J61" i="33"/>
  <c r="J60" i="33"/>
  <c r="J78" i="33"/>
  <c r="J88" i="33"/>
  <c r="I81" i="33"/>
  <c r="J74" i="33"/>
  <c r="J105" i="33"/>
  <c r="I87" i="33"/>
  <c r="J79" i="33"/>
  <c r="I99" i="33"/>
  <c r="I85" i="33"/>
  <c r="I67" i="33"/>
  <c r="I66" i="33"/>
  <c r="J97" i="33"/>
  <c r="J94" i="33"/>
  <c r="I72" i="33"/>
  <c r="J102" i="33"/>
  <c r="J80" i="33"/>
  <c r="I100" i="33"/>
  <c r="J81" i="33"/>
  <c r="J98" i="33"/>
  <c r="I84" i="33"/>
  <c r="I98" i="33"/>
  <c r="I94" i="33"/>
  <c r="I73" i="33"/>
  <c r="J99" i="33"/>
  <c r="I70" i="33"/>
  <c r="J90" i="33"/>
  <c r="J76" i="33"/>
  <c r="I79" i="33"/>
  <c r="J87" i="33"/>
  <c r="I105" i="33"/>
  <c r="I78" i="33"/>
  <c r="J66" i="33"/>
  <c r="J70" i="33"/>
  <c r="I104" i="33"/>
  <c r="J73" i="33"/>
  <c r="J84" i="33"/>
  <c r="J104" i="33"/>
  <c r="I75" i="33"/>
  <c r="J82" i="33"/>
  <c r="J75" i="33"/>
  <c r="J100" i="33"/>
  <c r="J71" i="33"/>
  <c r="I89" i="33"/>
  <c r="I80" i="33"/>
  <c r="J69" i="33"/>
  <c r="I102" i="33"/>
  <c r="J85" i="33"/>
  <c r="J101" i="33"/>
  <c r="I91" i="33"/>
  <c r="I101" i="33"/>
  <c r="I68" i="33"/>
  <c r="J89" i="33"/>
  <c r="J96" i="33"/>
  <c r="I88" i="33"/>
  <c r="I96" i="33"/>
  <c r="J83" i="33"/>
  <c r="I83" i="33"/>
  <c r="J92" i="33"/>
  <c r="I93" i="33"/>
  <c r="I69" i="33"/>
  <c r="J67" i="33"/>
  <c r="I86" i="33"/>
  <c r="I103" i="33"/>
  <c r="J93" i="33"/>
  <c r="I82" i="33"/>
  <c r="J77" i="33"/>
  <c r="I77" i="33"/>
  <c r="I97" i="33"/>
  <c r="I92" i="33"/>
  <c r="I90" i="33"/>
  <c r="J103" i="33"/>
  <c r="I74" i="33"/>
  <c r="J95" i="33"/>
  <c r="J91" i="33"/>
  <c r="J72" i="33"/>
  <c r="J68" i="33"/>
  <c r="I76" i="33"/>
  <c r="I71" i="33"/>
  <c r="J86" i="33"/>
  <c r="I95" i="33"/>
  <c r="B53" i="33" l="1"/>
</calcChain>
</file>

<file path=xl/sharedStrings.xml><?xml version="1.0" encoding="utf-8"?>
<sst xmlns="http://schemas.openxmlformats.org/spreadsheetml/2006/main" count="3632" uniqueCount="673">
  <si>
    <t>Ausfüllhinweise und Abkürzungen</t>
  </si>
  <si>
    <t>Allgemeine Angaben</t>
  </si>
  <si>
    <t>Registrier-Nummer</t>
  </si>
  <si>
    <t>Einrichtungsname</t>
  </si>
  <si>
    <t>Daten beziehen sich auf das Kalenderjahr</t>
  </si>
  <si>
    <t>Erstelldatum der Datei</t>
  </si>
  <si>
    <t>Phase des Audits</t>
  </si>
  <si>
    <t>Auditjahr</t>
  </si>
  <si>
    <t>LA</t>
  </si>
  <si>
    <t>SV</t>
  </si>
  <si>
    <t>Titel</t>
  </si>
  <si>
    <t>Vorname</t>
  </si>
  <si>
    <t>Name</t>
  </si>
  <si>
    <t>Promoviert am</t>
  </si>
  <si>
    <t>Teilnahme an DSVSE-Kongressen</t>
  </si>
  <si>
    <t>Mitgliedschaft Vorstand oder Kommission DVSE</t>
  </si>
  <si>
    <t>Mitgliedschaft SECEC</t>
  </si>
  <si>
    <t>Facharzt</t>
  </si>
  <si>
    <t>Bemerkungsfeld</t>
  </si>
  <si>
    <t>Gesamt</t>
  </si>
  <si>
    <t>Gesamteingriffe</t>
  </si>
  <si>
    <t>Bewertung Fachexperte</t>
  </si>
  <si>
    <t>Anmerkung Fachexperte</t>
  </si>
  <si>
    <t>Rehabilitation</t>
  </si>
  <si>
    <t>24h Notfallambulanz</t>
  </si>
  <si>
    <t>ärztlicher Bereitschaftsdienst mit ständiger telefonischer Erreichbarkeit eines schulter-ellenbogen-chirurgischen Vertreters aus dem DSEZ</t>
  </si>
  <si>
    <t>Sprechstunde</t>
  </si>
  <si>
    <t>Wöchentliche Spezialsprechstunde</t>
  </si>
  <si>
    <t>Intensivmedizin</t>
  </si>
  <si>
    <t>Anästhesie</t>
  </si>
  <si>
    <t>Schmerztherapie</t>
  </si>
  <si>
    <t>Innere Medizin</t>
  </si>
  <si>
    <t>Radiologie</t>
  </si>
  <si>
    <t>Sonografie</t>
  </si>
  <si>
    <t>Röntgen in domo</t>
  </si>
  <si>
    <t>24h CT-Verfügbarkeit</t>
  </si>
  <si>
    <t>DVSE-Register</t>
  </si>
  <si>
    <t>Studien</t>
  </si>
  <si>
    <t>Teilnahme an DVSE-Multicenterstudien</t>
  </si>
  <si>
    <t>Themenpunkt</t>
  </si>
  <si>
    <t>Anforderung</t>
  </si>
  <si>
    <t>QM-Systemzertifizierung vorhanden</t>
  </si>
  <si>
    <t>Struktur</t>
  </si>
  <si>
    <t>Abkürzungsverzeichnis</t>
  </si>
  <si>
    <t>SEZ</t>
  </si>
  <si>
    <t>SRK</t>
  </si>
  <si>
    <t>Präambel</t>
  </si>
  <si>
    <t>Ausfüllhinweise</t>
  </si>
  <si>
    <t>FE</t>
  </si>
  <si>
    <t>Fachexperte</t>
  </si>
  <si>
    <t>Eingaben (Kommentierung) durch Zentrum notwendig</t>
  </si>
  <si>
    <t>Zur Vereinfachung und leichteren Lesbarkeit wird im Folgenden für die einzelnen Personenkategorien nur die männliche Form verwendet.</t>
  </si>
  <si>
    <t>Deckblatt</t>
  </si>
  <si>
    <t xml:space="preserve">gemäß der </t>
  </si>
  <si>
    <t>Vorsitz:</t>
  </si>
  <si>
    <t>Kommissionsmitglieder:</t>
  </si>
  <si>
    <t xml:space="preserve">© 2019 </t>
  </si>
  <si>
    <t xml:space="preserve">ISBN: </t>
  </si>
  <si>
    <t xml:space="preserve">ISBN-A/DOI: </t>
  </si>
  <si>
    <t xml:space="preserve">Anforderungen der Deutschen Vereinigung für Schulter- und Ellenbogenchirurgie </t>
  </si>
  <si>
    <t>Struktur- und Prozessqualität von Schulter- und Ellenbogeneinrichtungen</t>
  </si>
  <si>
    <t>Prof. Dr. med. Lars-Johannes Lehmann</t>
  </si>
  <si>
    <t>erfüllt</t>
  </si>
  <si>
    <t>nicht vorhanden</t>
  </si>
  <si>
    <t>vorhanden</t>
  </si>
  <si>
    <t>Abweichung</t>
  </si>
  <si>
    <t>Hinweis</t>
  </si>
  <si>
    <t xml:space="preserve">Inhaltsverzeichnis </t>
  </si>
  <si>
    <t xml:space="preserve">← Zurück </t>
  </si>
  <si>
    <t>Weiter →</t>
  </si>
  <si>
    <t>Status ja/nein</t>
  </si>
  <si>
    <t>ja</t>
  </si>
  <si>
    <t>nein</t>
  </si>
  <si>
    <t>Inhalt</t>
  </si>
  <si>
    <t>Übersicht Bearbeitungsstand</t>
  </si>
  <si>
    <t xml:space="preserve">zur Übersicht Bearbeitungsstand </t>
  </si>
  <si>
    <t xml:space="preserve">Publikation Obex (Erst- o. Letztautor) </t>
  </si>
  <si>
    <t xml:space="preserve">Angemeldeter und angenommener Vortrag (Erstautor) DVSE, SECEC, ICSES + internationale Kongresse  </t>
  </si>
  <si>
    <t xml:space="preserve">Geladener Vortrag: DVSE, DKOU, SECEC, ICSES + internationale Kongresse  </t>
  </si>
  <si>
    <t xml:space="preserve">Angemeldeter und angenommener Vortrag (Erstautor) bei DKOU, AGA </t>
  </si>
  <si>
    <t xml:space="preserve">Poster bei DVSE, SECEC, ICSES + internationale Kongresse </t>
  </si>
  <si>
    <t xml:space="preserve">Preise für Schulter-/Ellenbogenthemen (Nachweis: Kopie der Urkunde) </t>
  </si>
  <si>
    <t xml:space="preserve">Angaben zu </t>
  </si>
  <si>
    <t xml:space="preserve">Ausfüllhinweise und Abkürzungen </t>
  </si>
  <si>
    <t xml:space="preserve">Übersicht Bearbeitungsstand </t>
  </si>
  <si>
    <t xml:space="preserve">Allgemeine Angaben </t>
  </si>
  <si>
    <t xml:space="preserve">Angaben zur Struktur </t>
  </si>
  <si>
    <t>teilweise bearbeitet</t>
  </si>
  <si>
    <t>Pkt.</t>
  </si>
  <si>
    <t xml:space="preserve">bearbeitet </t>
  </si>
  <si>
    <t>Anmerkung durch Fachexperten notwendig</t>
  </si>
  <si>
    <t>Eingaben durch das Zentrum, tlw. mit Dropdown-Menü</t>
  </si>
  <si>
    <t>Bitte verwenden Sie, sofern vorhanden, die Dropdown-Funktion. Diese Datei wurde mit Microsoft Office2013 erstellt. Die Verwendung von älteren Office-Versionen oder anderen Kalkulationsprogrammen kann unter Umständen zu Einschränkungen und Funktionalitätsverlusten führen.</t>
  </si>
  <si>
    <t>Anforderung scheint nicht erfüllt, bitte begründen</t>
  </si>
  <si>
    <t>Art der Veröffentlichung</t>
  </si>
  <si>
    <t>Gesamtpunktzahl</t>
  </si>
  <si>
    <t>an die</t>
  </si>
  <si>
    <t>Erhebungs- und Kennzahlenbogen</t>
  </si>
  <si>
    <t>Erklärung</t>
  </si>
  <si>
    <t>Anforderungen an die zu erbringenden Mindestfallzahlen</t>
  </si>
  <si>
    <t>Schultereingriffe</t>
  </si>
  <si>
    <t>Gesamtanzahl</t>
  </si>
  <si>
    <t>Anzahl Veröffentlichungen</t>
  </si>
  <si>
    <t>Kontaktdaten</t>
  </si>
  <si>
    <t>Pesönliche Daten</t>
  </si>
  <si>
    <t>Geburtsdatum</t>
  </si>
  <si>
    <t>Geburtsort</t>
  </si>
  <si>
    <t>Promotionsdatum</t>
  </si>
  <si>
    <t>Universität</t>
  </si>
  <si>
    <t>Facharzt  seit</t>
  </si>
  <si>
    <t>Fachrichtung</t>
  </si>
  <si>
    <t>Klinik / Abteilung / Department</t>
  </si>
  <si>
    <t>Straße &amp; Hausnummer</t>
  </si>
  <si>
    <t>PLZ</t>
  </si>
  <si>
    <t>Ort</t>
  </si>
  <si>
    <t>Telefon</t>
  </si>
  <si>
    <t>Email</t>
  </si>
  <si>
    <t>Mitgliedschaften</t>
  </si>
  <si>
    <t>DVSE seit</t>
  </si>
  <si>
    <t>SECEC seit</t>
  </si>
  <si>
    <t>Anlage zur Firmenkooperation &amp; Disclosures</t>
  </si>
  <si>
    <t>Abgeschlossene Promotion zum Dr. med.</t>
  </si>
  <si>
    <t xml:space="preserve">Schulter-Ellenborgen-Zertifikat </t>
  </si>
  <si>
    <t>Passive regelhafte Teilnahme am Jahreskongress der DVSE bei mindestens drei Kongressen in fünf aufeinanderfolgenden Jahren</t>
  </si>
  <si>
    <t xml:space="preserve">Pubmed-gelistete Originalarbeiten (Erst- o. Letztautor) </t>
  </si>
  <si>
    <t xml:space="preserve">Pubmed-gelistete Originalarbeiten  (Co-Autor ) </t>
  </si>
  <si>
    <t>Abgeschlossene Facharztausbildung in der Orthopädie und / oder Unfallchirurgie (als Nachweis ist eine Kopie der FA-Urkunde vorzulegen)</t>
  </si>
  <si>
    <t>Weiterbildung</t>
  </si>
  <si>
    <t>Fallzahlen Einrichtung</t>
  </si>
  <si>
    <t>Anzahl Eingriffe</t>
  </si>
  <si>
    <t>Zwischensumme</t>
  </si>
  <si>
    <t>Schweregrad 1</t>
  </si>
  <si>
    <t>Schweregrad 2</t>
  </si>
  <si>
    <t>Schweregrad 3</t>
  </si>
  <si>
    <t xml:space="preserve"> offen - SW 2</t>
  </si>
  <si>
    <t>arthroskopisch - SW 2</t>
  </si>
  <si>
    <t xml:space="preserve"> offen - SW 3</t>
  </si>
  <si>
    <t>arthroskopisch - SW 3</t>
  </si>
  <si>
    <t xml:space="preserve"> offen - SW 1</t>
  </si>
  <si>
    <t>arthroskopisch - SW 1</t>
  </si>
  <si>
    <t>Transparente Firmenkooperationen / Disclosures</t>
  </si>
  <si>
    <t>SW</t>
  </si>
  <si>
    <t>Schweregrad (Eingriff)</t>
  </si>
  <si>
    <t>Ansprechpartner, Prozessbeschreibung</t>
  </si>
  <si>
    <t>Sonstige Eingriffe</t>
  </si>
  <si>
    <t>Summe</t>
  </si>
  <si>
    <t>absolut</t>
  </si>
  <si>
    <t>bearbeitet</t>
  </si>
  <si>
    <t>nicht bearbeitet</t>
  </si>
  <si>
    <t>Anforderung erfüllt</t>
  </si>
  <si>
    <t>Anforderung nicht erfüllt</t>
  </si>
  <si>
    <t>Prüfung "bearbeitet"</t>
  </si>
  <si>
    <t>Komplikationswesen</t>
  </si>
  <si>
    <t>Kooperationspartner</t>
  </si>
  <si>
    <t xml:space="preserve">nicht bearbeitet </t>
  </si>
  <si>
    <t>Anforderungen erfüllt</t>
  </si>
  <si>
    <t>Anforderungen nicht erfüllt</t>
  </si>
  <si>
    <t>Bearbeitungsstand Pflichtangaben</t>
  </si>
  <si>
    <t>ja- ISO 9001</t>
  </si>
  <si>
    <t xml:space="preserve">ja - KTQ </t>
  </si>
  <si>
    <t>ja - sonstige</t>
  </si>
  <si>
    <t>Bearbeitungsqualität</t>
  </si>
  <si>
    <t>Bearbeitungsstand</t>
  </si>
  <si>
    <t>Prof. Dr. med. Ulrich Brunner</t>
  </si>
  <si>
    <t>durch die Zertifizierungskommission</t>
  </si>
  <si>
    <t>Stellvertretender Vorsitz:</t>
  </si>
  <si>
    <t xml:space="preserve">PD Dr. med. Achim Hedtmann </t>
  </si>
  <si>
    <t>PD Dr. med. Klaus Burkhart</t>
  </si>
  <si>
    <t xml:space="preserve">Prof. Dr. med. Peter Müller </t>
  </si>
  <si>
    <t xml:space="preserve">Dr. med. Matthias Ritsch </t>
  </si>
  <si>
    <t xml:space="preserve">PD Dr. med. Christoph Schulz </t>
  </si>
  <si>
    <t xml:space="preserve">Prof. Dr. med. Richard Stangl </t>
  </si>
  <si>
    <t xml:space="preserve">Dr. med. Thomas Westphal </t>
  </si>
  <si>
    <t xml:space="preserve">PD Dr. med. Sebastian Siebenlist </t>
  </si>
  <si>
    <t>PD Dr. med. Olaf Rolf</t>
  </si>
  <si>
    <t xml:space="preserve">Prof. Dr. med. Frank Gohlke </t>
  </si>
  <si>
    <t>978-3-946833-13-0</t>
  </si>
  <si>
    <t>10.978.3946833/130</t>
  </si>
  <si>
    <t>Ärztliche Leitung</t>
  </si>
  <si>
    <t>Stellvertretung</t>
  </si>
  <si>
    <t>Stellvertretung (der ärztlichen Leitung)</t>
  </si>
  <si>
    <t>Konformitätsbewertung Fachexperte</t>
  </si>
  <si>
    <t>Vorabbewertung</t>
  </si>
  <si>
    <t>Auditbericht</t>
  </si>
  <si>
    <t>Abweichungen</t>
  </si>
  <si>
    <t>Text FE</t>
  </si>
  <si>
    <t>Hinweise</t>
  </si>
  <si>
    <t>Habilitationsdatum</t>
  </si>
  <si>
    <t>Fax</t>
  </si>
  <si>
    <t>Schulter-Ellenbogen-Zertifikat der DVSE (als Nachweis gilt eine Kopie des Zertifikats)</t>
  </si>
  <si>
    <t>Lehrtätigkeit innerhalb medizinischer Berufsgruppen (als Nachweis dienen Lehrprogramme, Vorlesungsverzeichnisse oder Bestätigung der Einrichtung)</t>
  </si>
  <si>
    <t>klinische &amp; wissenschaftliche Verantwortung</t>
  </si>
  <si>
    <t>Lehrtätigkeit innerhalb med. Berufsgruppen</t>
  </si>
  <si>
    <t xml:space="preserve">Ellenbogeneingriffe </t>
  </si>
  <si>
    <t xml:space="preserve">Bearbeitungsstand Pflichtangaben </t>
  </si>
  <si>
    <t>individuell geregelte Nachsorge und standardisierte Nachbehandlungs- protokolle</t>
  </si>
  <si>
    <t>mindestens einmal im Monat eine Komplikationsbe-sprechung (und internes Komplikations-management)</t>
  </si>
  <si>
    <t xml:space="preserve">prozentual </t>
  </si>
  <si>
    <t xml:space="preserve">Auditbericht </t>
  </si>
  <si>
    <t xml:space="preserve">Im Folgenden bitten wir Sie um eine kurze Erläuterung der Organisationsstruktur Ihrer Versorgungseinheit. </t>
  </si>
  <si>
    <t>Hinweis: Die Eingabe in diesen Spalten erfolgt durch einen Vertreter der Einrichtung.</t>
  </si>
  <si>
    <t>MRT in domo oder      alio loco</t>
  </si>
  <si>
    <t>nach eigener Einschätzung durch die Einrichtung</t>
  </si>
  <si>
    <t>Auswertung</t>
  </si>
  <si>
    <t>Name Anforderung</t>
  </si>
  <si>
    <t>Hinweise Vorabbewertung</t>
  </si>
  <si>
    <t>Abweichungen Vorabbewertung</t>
  </si>
  <si>
    <t>Hinweise Auditbericht</t>
  </si>
  <si>
    <t>Abweichungen Auditbericht</t>
  </si>
  <si>
    <t>Hinweis/Abweichung</t>
  </si>
  <si>
    <t>Nr.</t>
  </si>
  <si>
    <t>Radiologie - 24h CT-Verfügbarkeit</t>
  </si>
  <si>
    <t>Radiologie - MRT in domo oder alio loco</t>
  </si>
  <si>
    <t>Radiologie - Röntgen in domo</t>
  </si>
  <si>
    <t>Radiologie - Sonografie</t>
  </si>
  <si>
    <t>Kooperationspartner - Innere Medizin</t>
  </si>
  <si>
    <t>Kooperationspartner - Schmerztherapie</t>
  </si>
  <si>
    <t>Kooperationspartner - Anästhesie</t>
  </si>
  <si>
    <t>Kooperationspartner - Intensivmedizin</t>
  </si>
  <si>
    <t>Promotion</t>
  </si>
  <si>
    <t>Habilitation</t>
  </si>
  <si>
    <t>Prüfung "bearbeitet" - zweite Spalte</t>
  </si>
  <si>
    <t>Blattnamen mit Hinweisen und Abweichungen</t>
  </si>
  <si>
    <t>Anzahl der maximalen Anzahl an Hinweisen bzw. Abweichungen je Berichtsform</t>
  </si>
  <si>
    <t>Blatt</t>
  </si>
  <si>
    <t>Angabe des Vorab-Hinweises für das Blatt</t>
  </si>
  <si>
    <t>Nr. Hinweis Vorabbericht</t>
  </si>
  <si>
    <t>Angabe der Vorab-Abweichung für das Blatt</t>
  </si>
  <si>
    <t>Nr. Abweichung Vorabbericht</t>
  </si>
  <si>
    <t>Angabe des Auditbericht-Hinweises für das Blatt</t>
  </si>
  <si>
    <t>Nr. Hinweis Auditbericht</t>
  </si>
  <si>
    <t>Angabe der Auditbericht-Abweichung für das Blatt</t>
  </si>
  <si>
    <t>Nr. Abweichung Auditbericht</t>
  </si>
  <si>
    <t>Anzahl Abweichungen Vorabbericht</t>
  </si>
  <si>
    <t>Anzahl Hinweise Vorabbericht</t>
  </si>
  <si>
    <t>Anzahl Abweichungen Auditbericht</t>
  </si>
  <si>
    <t>Anzahl Hinweise Auditbericht</t>
  </si>
  <si>
    <t>Dropdown</t>
  </si>
  <si>
    <t xml:space="preserve">Die in den Verfahrensunterlagen festgestellten Unklarheiten und Abweichungen sind bis zum Zertifizierungsaudit zu berücksichtigen bzw. zu bearbeiten. </t>
  </si>
  <si>
    <t xml:space="preserve">Die in den Verfahrensunterlagen festgestellten Unklarheiten und Abweichungen sind zu analysieren und es ist hierüber eine schriftliche Stellungnahme zu erstellen, die mind. 7 Tage vor dem Audit an den Fachexperten (in „cc“ an ClarCert) per Mail einzureichen ist. Sofern vom Fachexperten keine Rückmeldung erfolgt, ist mit der Einreichung der Stellungnahme die Voraussetzung für die Zulassung zum Zertifizierungsaudit gegeben. </t>
  </si>
  <si>
    <t>Kurzzusammenfassung und Vorabbewertung</t>
  </si>
  <si>
    <t>Die in den Verfahrensunterlagen festgestellten Unklarheiten und Abweichungen sind zu analysieren und es ist hierüber eine schriftliche Stellungnahme zu erstellen, die mind. 10 Tage vor dem Audit an den Fachexperten (in „cc“ an ClarCert) per Mail einzureichen ist.  Die Zulassung zum Zertifizierungsaudit bedarf einer positiven Bewertung der Stellungnahme durch den Fachexperten, die schriftlich mitgeteilt wird.</t>
  </si>
  <si>
    <t>Eine Zulassung zum Zertifizierungsverfahren ist aufgrund der in diesem Bericht genannten Gründe nicht möglich. Das weitere Vorgehen ist mit ClarCert abzustimmen.</t>
  </si>
  <si>
    <t>Allgemeine Übersicht</t>
  </si>
  <si>
    <t>Zertifizierung als</t>
  </si>
  <si>
    <t>PLZ &amp; Ort</t>
  </si>
  <si>
    <t>Anforderungserfüllung</t>
  </si>
  <si>
    <t>Vorabbewertung Fachexperte</t>
  </si>
  <si>
    <t>Erläuterung Darstellung Einzelergebnis</t>
  </si>
  <si>
    <t>Feststellung(en)</t>
  </si>
  <si>
    <t>Hinweis(e)</t>
  </si>
  <si>
    <t>Abweichung(en)</t>
  </si>
  <si>
    <t xml:space="preserve">Unter Feststellung(en) werden allgemeine Eindrücke beschrieben, die weder einen Hinweis noch eine Abweichung darstellen. </t>
  </si>
  <si>
    <t>Bewertung Verfahrensunterlagen  -  Voraussetzungen Zulassung zum Zertifizierungsaudit</t>
  </si>
  <si>
    <t>Datum</t>
  </si>
  <si>
    <t>Auditleitung</t>
  </si>
  <si>
    <t>Anmerkungen zur Bewertung</t>
  </si>
  <si>
    <t>Ergebnis der Bewertung</t>
  </si>
  <si>
    <t>Deutsches Schulter- und Ellenbogenzentrum</t>
  </si>
  <si>
    <t>Stellen Empfehlungen für die Weiterentwicklung der Einrichtung oder Unklarheiten aufgrund der eingereichten Unterlagen dar. Die Hinweise werden im Rahmen des Audits betrachtet und können unter Umständen auch zu einer Abweichung führen.</t>
  </si>
  <si>
    <t>Hinweis: Die Eingabe in diesen Spalten erfolgt durch den Fachexperten.</t>
  </si>
  <si>
    <t>Die Deutsche Vereinigung für Schulter- und Ellenbogenchirurgie (DVSE), eine der größten und mitgliederreichsten wissenschaftlichen deutschsprachigen Organgesellschaften, verfolgt seit Jahren das Ziel der Strukturverbesserung, Transparenz und Qualitätssicherung in der klinischen Versorgung und wissenschaftlichen Forschung auf dem Gebiet der Schulter- und Ellenbogenchirurgie.</t>
  </si>
  <si>
    <t>Das Konzept beruht dabei auf einer dreistufigen Gliederung und reflektiert die in den verschiedenen Einrichtungen vorliegenden klinischen und wissenschaftlichen Schwerpunkte. Neben personenbezogenen Voraussetzungen ist das Stufenkonzept in drei Kategorien unterteilt: Krankenversorgung, Forschung, Fortbildung/Lehre. Für die Anerkennung müssen durch die Einrichtung verschiedene Voraussetzungen in den jeweiligen Kategorien erfüllt sein. Die Deutschen Schulter- und Ellenbogenzentren decken dabei die drei Säulen in besonders hohem Maße ab. Referenzkliniken und Referenzpraxen sind in abgestufter Weise mit reduzierter Aktivität in den einzelnen Bereichen abgebildet.</t>
  </si>
  <si>
    <t xml:space="preserve">Buchbeiträge zu Schulter-/ Ellenbogenthemen </t>
  </si>
  <si>
    <t xml:space="preserve">Teilnahme an Multicenterstudien (Nachweis: Bestätigung des Kommissions-vorsitzenden) </t>
  </si>
  <si>
    <t xml:space="preserve">Schulter-Ellenbogen-Zertifikat </t>
  </si>
  <si>
    <t>Beschreiben eine Nichtkonformität gegenüber den fachlichen Anforderungen. Werden im Audit Abweichungen festgestellt, so sind diese innerhalb eines definierten Zeitraums (max. 3 Monate) zu beheben. Die Überprüfung der Abweichungsbehebung erfolgt entweder anhand eingereichter Nachweise oder durch ein Nachaudit vor Ort. Eine Zertifikatserteilung ist erst nach Behebung aller Abweichungen möglich.</t>
  </si>
  <si>
    <t>Stellvertretender Arzt</t>
  </si>
  <si>
    <t>Leitlinien und SOPs</t>
  </si>
  <si>
    <t>Qualifikation der Operteure</t>
  </si>
  <si>
    <t xml:space="preserve">100% aller Schulter- und Ellbogeneingriffe durch LA, SV oder einen qualifizierten Schulter- und Ellbogenchirurgen (mind. 100 Eingriffe in den letzten 2 Jahren durch LA oder SV assistiert) operiert oder zu Ausbildungszwecken assistiert  </t>
  </si>
  <si>
    <t>Qualifikation der Operateure</t>
  </si>
  <si>
    <t>Ergebnis Audit</t>
  </si>
  <si>
    <t>Datum Auditbericht</t>
  </si>
  <si>
    <t>Datum Audit</t>
  </si>
  <si>
    <t>ggf. weitere Mitglieder des Auditteams</t>
  </si>
  <si>
    <t>Allgemeine Auditeindrücke</t>
  </si>
  <si>
    <t>[weitere Formulierungen in Abstimmung mit ClarCert möglich]</t>
  </si>
  <si>
    <t>Zusammenfassung und Auditbericht</t>
  </si>
  <si>
    <t>Auditbericht Fachexperte</t>
  </si>
  <si>
    <t>DSEZ</t>
  </si>
  <si>
    <t>Basierend auf der aktuellen Versorgungssituation in Deutschland sollen durch den Aufbau von Deutschen Schulter- und Ellenbogenzentren, Referenzkliniken und Referenzpraxen klinische und wissenschaftliche Fachkompetenz und Qualität sichtbar gemacht und die Aktivität in den einzelnen Bereichen gesteigert werden.</t>
  </si>
  <si>
    <t>Erfüllung der Anforderung</t>
  </si>
  <si>
    <t>Orthopädie</t>
  </si>
  <si>
    <t>Chirurgie mit Schwerpunktbezeichnung Unfallchirurgie</t>
  </si>
  <si>
    <t xml:space="preserve">Orthopädie und Unfallchirurgie </t>
  </si>
  <si>
    <t>andere Fachrichtung</t>
  </si>
  <si>
    <t>Wissenschaftlicher Datensatz für Erstimplantation und Revision verpflichtend</t>
  </si>
  <si>
    <t>Mitgliedschaft DVSE</t>
  </si>
  <si>
    <t>Der Stellvertreter muss eine Mitgliedschaft in der DVSE nachweisen können (als Nachweis ist eine Kopie der Mitgliedsurkunde gültig)</t>
  </si>
  <si>
    <t>Aus- und Fortbildung</t>
  </si>
  <si>
    <t>3 Jahre Weiterbildungs- befugnis im Fachge- biet Orthopädie und Unfallchirurgie inkl. Common Trunk inner-halb der Einrichtung
oder 1 Jahr WB des LA</t>
  </si>
  <si>
    <t>Gesamteingriffe
Schulter &amp; Ellenbogen</t>
  </si>
  <si>
    <t>Ellenbogen</t>
  </si>
  <si>
    <t>Schulter</t>
  </si>
  <si>
    <t>Einrichtung</t>
  </si>
  <si>
    <t>Themenkomplex</t>
  </si>
  <si>
    <t>Operateur 1</t>
  </si>
  <si>
    <t>Operateur 2</t>
  </si>
  <si>
    <t>Operateur 3</t>
  </si>
  <si>
    <t>Operateur 4</t>
  </si>
  <si>
    <t>Operateur 5</t>
  </si>
  <si>
    <t>Operateur 6</t>
  </si>
  <si>
    <t>Überschrift</t>
  </si>
  <si>
    <t>Art</t>
  </si>
  <si>
    <t>Reg.Nr.</t>
  </si>
  <si>
    <t>Fließtext Beschreibung Einrichtung</t>
  </si>
  <si>
    <t>4 Jahre Weiterbildungs- befugnis im Fachge- biet Orthopädie und Unfallchirurgie inkl. Common Trunk inner-halb der Einrichtung
oder 1 Jahr WB des LA</t>
  </si>
  <si>
    <t>5 Jahre Weiterbildungs- befugnis im Fachge- biet Orthopädie und Unfallchirurgie inkl. Common Trunk inner-halb der Einrichtung
oder 1 Jahr WB des LA</t>
  </si>
  <si>
    <t>6 Jahre Weiterbildungs- befugnis im Fachge- biet Orthopädie und Unfallchirurgie inkl. Common Trunk inner-halb der Einrichtung
oder 1 Jahr WB des LA</t>
  </si>
  <si>
    <t>7 Jahre Weiterbildungs- befugnis im Fachge- biet Orthopädie und Unfallchirurgie inkl. Common Trunk inner-halb der Einrichtung
oder 1 Jahr WB des LA</t>
  </si>
  <si>
    <t>8 Jahre Weiterbildungs- befugnis im Fachge- biet Orthopädie und Unfallchirurgie inkl. Common Trunk inner-halb der Einrichtung
oder 1 Jahr WB des LA</t>
  </si>
  <si>
    <t>9 Jahre Weiterbildungs- befugnis im Fachge- biet Orthopädie und Unfallchirurgie inkl. Common Trunk inner-halb der Einrichtung
oder 1 Jahr WB des LA</t>
  </si>
  <si>
    <t>10 Jahre Weiterbildungs- befugnis im Fachge- biet Orthopädie und Unfallchirurgie inkl. Common Trunk inner-halb der Einrichtung
oder 1 Jahr WB des LA</t>
  </si>
  <si>
    <t>Existieren Leitlinien und veröffentlichtete SOPs der DVSE für Krankheitsbilder bzw. Behandlungen , sind diese vollständig zu berücksichtigen.</t>
  </si>
  <si>
    <t xml:space="preserve">75% aller Schulter- und Ellbogeneingriffe durch LA, SV oder einen qualifizierten Schulter- und Ellbogenchirurgen (mind. 100 Eingriffe in den letzten 2 Jahren durch LA oder SV assistiert) operiert oder zu Ausbildungszwecken assistiert  </t>
  </si>
  <si>
    <t>Formel</t>
  </si>
  <si>
    <t>Konkret</t>
  </si>
  <si>
    <t>Zusatz</t>
  </si>
  <si>
    <t>Tabellenblatt</t>
  </si>
  <si>
    <t>Allg. Angaben</t>
  </si>
  <si>
    <t>Persönliche Daten</t>
  </si>
  <si>
    <t>DVSE</t>
  </si>
  <si>
    <t>SECEC</t>
  </si>
  <si>
    <t xml:space="preserve"> nach eigener Einschätzung durch die Einrichtung</t>
  </si>
  <si>
    <t>Anmerkung</t>
  </si>
  <si>
    <t>Konformitätsbewertung</t>
  </si>
  <si>
    <t>Veröffentlichungen</t>
  </si>
  <si>
    <t>Punkte</t>
  </si>
  <si>
    <t>Anzahl der Veröffentlichung</t>
  </si>
  <si>
    <t>Fallzahlen</t>
  </si>
  <si>
    <t>Anforderung an die zu erbringende Mindestfallzahl</t>
  </si>
  <si>
    <t>Schweregrad I</t>
  </si>
  <si>
    <t>Schulter &amp; Ellenbogen</t>
  </si>
  <si>
    <t>Anforderung Gesamt</t>
  </si>
  <si>
    <t>Gesamt Einrichtung</t>
  </si>
  <si>
    <t>Schweregrad I - Schulter</t>
  </si>
  <si>
    <t>Schweregrad I - Ellenbogen</t>
  </si>
  <si>
    <t>Schweregrad II</t>
  </si>
  <si>
    <t>Schweregrad II - Schulter</t>
  </si>
  <si>
    <t>Schweregrad II - Ellenbogen</t>
  </si>
  <si>
    <t>Schweregrad III</t>
  </si>
  <si>
    <t>Schweregrad III - Schulter</t>
  </si>
  <si>
    <t>Schweregrad III - Ellenbogen</t>
  </si>
  <si>
    <t>Sonstige</t>
  </si>
  <si>
    <t>Sonstige-Schulter</t>
  </si>
  <si>
    <t>Sonstige-Ellenbogen</t>
  </si>
  <si>
    <t>offen</t>
  </si>
  <si>
    <t>arthroskopisch</t>
  </si>
  <si>
    <t>Version:</t>
  </si>
  <si>
    <t>Version</t>
  </si>
  <si>
    <t>Bewertung Verfahrensunterlagen</t>
  </si>
  <si>
    <t>Datum Vorabbewertung</t>
  </si>
  <si>
    <t>Co-Auditor</t>
  </si>
  <si>
    <t>weiteres Auditmitglied</t>
  </si>
  <si>
    <t>Auditteam</t>
  </si>
  <si>
    <t>Ergebnis des Audits</t>
  </si>
  <si>
    <t xml:space="preserve">Bearbeitungsqualität </t>
  </si>
  <si>
    <t>Basisdatensatz für Erstimplantation und Revision verpflichtend</t>
  </si>
  <si>
    <t>Schulter-Ellenbogen-Zertifikat der DVSE oder nachweislich auf dem Weg (als Nachweis gilt eine Kopie des Zertifikats bzw. die Teilnahmebescheinigungen der besuchten Veranstaltungen; Vorlage DVSE-Zertifikat innerhalb von 3 Jahren nach der Erstzertifizierung)</t>
  </si>
  <si>
    <t>Schulter-Ellenbogen-Zertifikat der DVSE oder nachweislich auf dem Weg</t>
  </si>
  <si>
    <t xml:space="preserve"> ---</t>
  </si>
  <si>
    <t>Struktur des Erhebungs- und Kennzahlenbogens</t>
  </si>
  <si>
    <t xml:space="preserve">Angaben zu (Die Nachweise sind nicht vorab einzureichen, können aber im Audit stichprobenhaft geprüft werden und sind daher im Audit vorzuhalten.) </t>
  </si>
  <si>
    <t>Teilnahme an DVSE-Kongressen</t>
  </si>
  <si>
    <t>Angaben zu (Die Nachweise sind nicht vorab einzureichen, können aber im Audit stichprobenhaft geprüft werden und sind daher im Audit vorzuhalten.)</t>
  </si>
  <si>
    <t xml:space="preserve">Buchbeiträge zu Schulter- / Ellenbogenthemen </t>
  </si>
  <si>
    <t xml:space="preserve">Preise für Schulter- / Ellenbogenthemen (Nachweis: Kopie der Urkunde) </t>
  </si>
  <si>
    <t>Ausbildung von Doktoranden, Hospitanten, Famulanten, Assistenzärzten in Fachweiterbildung</t>
  </si>
  <si>
    <t>(Schulter- und Ellenbogen) Referenzklinik</t>
  </si>
  <si>
    <t>(Schulter- und Ellenbogen) Referenzpraxis</t>
  </si>
  <si>
    <t>(Schulter- und Ellenbogen) Referenzpraxis - operativ</t>
  </si>
  <si>
    <t>(Schulter- und Ellenbogen) Referenzpraxis - konservativ</t>
  </si>
  <si>
    <t>Ggf. namentliche Benennung weiterer sonstiger Operateure</t>
  </si>
  <si>
    <t>Existieren Leitlinien und veröffentlichte SOPs der DVSE für Krankheitsbilder bzw. Behandlungen , sind diese vollständig zu berücksichtigen.</t>
  </si>
  <si>
    <t>1 Jahr Weiterbildungs- befugnis im Fachge biet Orthopädie und Unfallchirurgie  inkl. Common Trunk innerhalb der Einrichtung</t>
  </si>
  <si>
    <t>DSEK</t>
  </si>
  <si>
    <t>DSEP</t>
  </si>
  <si>
    <t>DSEPo</t>
  </si>
  <si>
    <t>DSEPk</t>
  </si>
  <si>
    <t>mindestens einmal im Quartal eine Komplikationsbe-sprechung (und internes Komplikations-management)</t>
  </si>
  <si>
    <t>75% aller Schulter- und Ellbogeneingriffe durch LA, SV oder einen zugelassenen Schulteroperateur operiert oder zu Ausbildungszwecken assistiert werden</t>
  </si>
  <si>
    <t>Nachweis von mindestens 8 Punkten (gemeinsam mit dem SV) durch Publikationen und Kongressbeiträgen anhand der unten aufgeführten Liste.</t>
  </si>
  <si>
    <t>Gesamtanzahl Veröffentlichungen</t>
  </si>
  <si>
    <t>Punkte LA</t>
  </si>
  <si>
    <t>Punkte SV</t>
  </si>
  <si>
    <t>Inkraftsetzung am 09.09.2020</t>
  </si>
  <si>
    <t>ärztlicher Bereitschaftsdienst mit ständiger telefonischer Erreichbarkeit eines schulter-ellenbogen-chirurgischen Vertreters aus dem DSEK</t>
  </si>
  <si>
    <t>Die Zulassung zum Zertifizierungsaudit ist gegeben.</t>
  </si>
  <si>
    <t>Zusammenfassung und Prüfbericht</t>
  </si>
  <si>
    <t>Ergebnis der Überwachung</t>
  </si>
  <si>
    <t>Datum Prüfbericht</t>
  </si>
  <si>
    <t>Allgemeine Eindrücke</t>
  </si>
  <si>
    <t>Ergebnis der Prüfung</t>
  </si>
  <si>
    <t>Überwachung</t>
  </si>
  <si>
    <t/>
  </si>
  <si>
    <t>1. Überwachungsaudit</t>
  </si>
  <si>
    <t>2. Überwachungsaudit</t>
  </si>
  <si>
    <t>SEK</t>
  </si>
  <si>
    <t>SEP</t>
  </si>
  <si>
    <t>Prüfbericht</t>
  </si>
  <si>
    <t xml:space="preserve">SEK </t>
  </si>
  <si>
    <t>Anzahl Abweichungen Prüfbericht</t>
  </si>
  <si>
    <t>Anzahl Hinweise Prüfbericht</t>
  </si>
  <si>
    <t>Hinweise Prüfbericht</t>
  </si>
  <si>
    <t>Abweichungen Prüfbericht</t>
  </si>
  <si>
    <t xml:space="preserve"> =WENN(LA!D24 ="";"";LA!D24)</t>
  </si>
  <si>
    <t xml:space="preserve"> =WENN(LA!D25 ="";"";LA!D25)</t>
  </si>
  <si>
    <t xml:space="preserve"> =WENN(LA!D26 ="";"";LA!D26)</t>
  </si>
  <si>
    <t xml:space="preserve"> =WENN(LA!D27 ="";"";LA!D27)</t>
  </si>
  <si>
    <t xml:space="preserve"> =WENN(LA!F24 ="";"";LA!F24)</t>
  </si>
  <si>
    <t xml:space="preserve"> =WENN(LA!F25 ="";"";LA!F25)</t>
  </si>
  <si>
    <t xml:space="preserve"> =WENN(LA!F26 ="";"";LA!F26)</t>
  </si>
  <si>
    <t xml:space="preserve"> =WENN(LA!F27 ="";"";LA!F27)</t>
  </si>
  <si>
    <t xml:space="preserve"> =WENN(LA!J24 ="";"";LA!J24)</t>
  </si>
  <si>
    <t xml:space="preserve"> =WENN(LA!J25 ="";"";LA!J25)</t>
  </si>
  <si>
    <t xml:space="preserve"> =WENN(LA!D30 ="";"";LA!D30)</t>
  </si>
  <si>
    <t xml:space="preserve"> =WENN(LA!F30 ="";"";LA!F30)</t>
  </si>
  <si>
    <t xml:space="preserve"> =WENN(LA!D31 ="";"";LA!D31)</t>
  </si>
  <si>
    <t xml:space="preserve"> =WENN(LA!E44 ="";"";LA!E44)</t>
  </si>
  <si>
    <t xml:space="preserve"> =WENN(LA!F44 ="";"";LA!F44)</t>
  </si>
  <si>
    <t xml:space="preserve"> =WENN(LA!G44 ="";"";LA!G44)</t>
  </si>
  <si>
    <t xml:space="preserve"> =WENN(LA!I44 ="";"";LA!I44)</t>
  </si>
  <si>
    <t xml:space="preserve"> =WENN(LA!J44 ="";"";LA!J44)</t>
  </si>
  <si>
    <t xml:space="preserve"> =WENN(ODER(LA!E45 ="";LA!E45 ="Hinweis: Die Eingabe in diesen Spalten erfolgt durch einen Vertreter der Einrichtung.");"";LA!E45)</t>
  </si>
  <si>
    <t xml:space="preserve"> =WENN(LA!F45 ="";"";LA!F45)</t>
  </si>
  <si>
    <t xml:space="preserve"> =WENN(LA!G45 ="";"";LA!G45)</t>
  </si>
  <si>
    <t xml:space="preserve"> =WENN(LA!I45 ="";"";LA!I45)</t>
  </si>
  <si>
    <t xml:space="preserve"> =WENN(LA!J45 ="";"";LA!J45)</t>
  </si>
  <si>
    <t xml:space="preserve"> =WENN(ODER(LA!E46 ="";LA!E46 ="Erfüllung der Anforderung");"";LA!E46)</t>
  </si>
  <si>
    <t xml:space="preserve"> =WENN(LA!F46 ="";"";LA!F46)</t>
  </si>
  <si>
    <t xml:space="preserve"> =WENN(ODER(LA!G46 ="";LA!G46 ="Bemerkungsfeld");"";LA!G46)</t>
  </si>
  <si>
    <t xml:space="preserve"> =WENN(LA!I46 ="";"";LA!I46)</t>
  </si>
  <si>
    <t xml:space="preserve"> =WENN(ODER(LA!J46 ="";LA!J46 ="Anmerkung");"";LA!J46)</t>
  </si>
  <si>
    <t xml:space="preserve"> =WENN(LA!E47 ="";"";LA!E47)</t>
  </si>
  <si>
    <t xml:space="preserve"> =WENN(LA!F47 ="";"";LA!F47)</t>
  </si>
  <si>
    <t xml:space="preserve"> =WENN(LA!G47 ="";"";LA!G47)</t>
  </si>
  <si>
    <t xml:space="preserve"> =WENN(LA!I47 ="";"";LA!I47)</t>
  </si>
  <si>
    <t xml:space="preserve"> =WENN(LA!J47 ="";"";LA!J47)</t>
  </si>
  <si>
    <t xml:space="preserve"> =WENN(LA!E48 ="";"";LA!E48)</t>
  </si>
  <si>
    <t xml:space="preserve"> =WENN(LA!F48 ="";"";LA!F48)</t>
  </si>
  <si>
    <t xml:space="preserve"> =WENN(LA!G48 ="";"";LA!G48)</t>
  </si>
  <si>
    <t xml:space="preserve"> =WENN(LA!I48 ="";"";LA!I48)</t>
  </si>
  <si>
    <t xml:space="preserve"> =WENN(LA!J48 ="";"";LA!J48)</t>
  </si>
  <si>
    <t xml:space="preserve"> =WENN(LA!I49 ="";"";LA!I49)</t>
  </si>
  <si>
    <t xml:space="preserve"> =WENN(LA!J49 ="";"";LA!J49)</t>
  </si>
  <si>
    <t xml:space="preserve"> =WENN(LA!E50 ="";"";LA!E50)</t>
  </si>
  <si>
    <t xml:space="preserve"> =WENN(LA!F50 ="";"";LA!F50)</t>
  </si>
  <si>
    <t xml:space="preserve"> =WENN(LA!G50 ="";"";LA!G50)</t>
  </si>
  <si>
    <t xml:space="preserve"> =WENN(LA!I50 ="";"";LA!I50)</t>
  </si>
  <si>
    <t xml:space="preserve"> =WENN(LA!J50 ="";"";LA!J50)</t>
  </si>
  <si>
    <t xml:space="preserve"> =WENN(LA!I51 ="";"";LA!I51)</t>
  </si>
  <si>
    <t xml:space="preserve"> =WENN(LA!J51 ="";"";LA!J51)</t>
  </si>
  <si>
    <t xml:space="preserve"> =WENN(LA!E52 ="";"";LA!E52)</t>
  </si>
  <si>
    <t xml:space="preserve"> =WENN(LA!F52 ="";"";LA!F52)</t>
  </si>
  <si>
    <t xml:space="preserve"> =WENN(LA!G52 ="";"";LA!G52)</t>
  </si>
  <si>
    <t xml:space="preserve"> =WENN(LA!I52 ="";"";LA!I52)</t>
  </si>
  <si>
    <t xml:space="preserve"> =WENN(LA!J52 ="";"";LA!J52)</t>
  </si>
  <si>
    <t xml:space="preserve"> =WENN(LA!I53 ="";"";LA!I53)</t>
  </si>
  <si>
    <t xml:space="preserve"> =WENN(LA!J53 ="";"";LA!J53)</t>
  </si>
  <si>
    <t xml:space="preserve"> =WENN(LA!E54 ="";"";LA!E54)</t>
  </si>
  <si>
    <t xml:space="preserve"> =WENN(LA!F54 ="";"";LA!F54)</t>
  </si>
  <si>
    <t xml:space="preserve"> =WENN(LA!G54 ="";"";LA!G54)</t>
  </si>
  <si>
    <t xml:space="preserve"> =WENN(LA!I54 ="";"";LA!I54)</t>
  </si>
  <si>
    <t xml:space="preserve"> =WENN(LA!J54 ="";"";LA!J54)</t>
  </si>
  <si>
    <t xml:space="preserve"> =WENN(LA!I55 ="";"";LA!I55)</t>
  </si>
  <si>
    <t xml:space="preserve"> =WENN(LA!J55 ="";"";LA!J55)</t>
  </si>
  <si>
    <t xml:space="preserve"> =WENN(LA!E56 ="";"";LA!E56)</t>
  </si>
  <si>
    <t xml:space="preserve"> =WENN(LA!F56 ="";"";LA!F56)</t>
  </si>
  <si>
    <t xml:space="preserve"> =WENN(LA!G56 ="";"";LA!G56)</t>
  </si>
  <si>
    <t xml:space="preserve"> =WENN(LA!I56 ="";"";LA!I56)</t>
  </si>
  <si>
    <t xml:space="preserve"> =WENN(LA!J56 ="";"";LA!J56)</t>
  </si>
  <si>
    <t xml:space="preserve"> =WENN(LA!I57 ="";"";LA!I57)</t>
  </si>
  <si>
    <t xml:space="preserve"> =WENN(LA!J57 ="";"";LA!J57)</t>
  </si>
  <si>
    <t xml:space="preserve"> =WENN(LA!E58 ="";"";LA!E58)</t>
  </si>
  <si>
    <t xml:space="preserve"> =WENN(LA!F58 ="";"";LA!F58)</t>
  </si>
  <si>
    <t xml:space="preserve"> =WENN(LA!G58 ="";"";LA!G58)</t>
  </si>
  <si>
    <t xml:space="preserve"> =WENN(LA!I58 ="";"";LA!I58)</t>
  </si>
  <si>
    <t xml:space="preserve"> =WENN(LA!J58 ="";"";LA!J58)</t>
  </si>
  <si>
    <t xml:space="preserve"> =WENN(LA!I59 ="";"";LA!I59)</t>
  </si>
  <si>
    <t xml:space="preserve"> =WENN(LA!J59 ="";"";LA!J59)</t>
  </si>
  <si>
    <t xml:space="preserve"> =WENN(LA!E60 ="";"";LA!E60)</t>
  </si>
  <si>
    <t xml:space="preserve"> =WENN(LA!F60 ="";"";LA!F60)</t>
  </si>
  <si>
    <t xml:space="preserve"> =WENN(LA!G60 ="";"";LA!G60)</t>
  </si>
  <si>
    <t xml:space="preserve"> =WENN(LA!I60 ="";"";LA!I60)</t>
  </si>
  <si>
    <t xml:space="preserve"> =WENN(LA!J60 ="";"";LA!J60)</t>
  </si>
  <si>
    <t xml:space="preserve"> =WENN(LA!I61 ="";"";LA!I61)</t>
  </si>
  <si>
    <t xml:space="preserve"> =WENN(LA!J61 ="";"";LA!J61)</t>
  </si>
  <si>
    <t xml:space="preserve"> =WENN(LA!E62 ="";"";LA!E62)</t>
  </si>
  <si>
    <t xml:space="preserve"> =WENN(LA!F62 ="";"";LA!F62)</t>
  </si>
  <si>
    <t xml:space="preserve"> =WENN(LA!G62 ="";"";LA!G62)</t>
  </si>
  <si>
    <t xml:space="preserve"> =WENN(LA!I62 ="";"";LA!I62)</t>
  </si>
  <si>
    <t xml:space="preserve"> =WENN(LA!J62 ="";"";LA!J62)</t>
  </si>
  <si>
    <t xml:space="preserve"> =WENN(LA!I63 ="";"";LA!I63)</t>
  </si>
  <si>
    <t xml:space="preserve"> =WENN(LA!J63 ="";"";LA!J63)</t>
  </si>
  <si>
    <t xml:space="preserve"> =WENN(LA!E64 ="";"";LA!E64)</t>
  </si>
  <si>
    <t xml:space="preserve"> =WENN(LA!F64 ="";"";LA!F64)</t>
  </si>
  <si>
    <t xml:space="preserve"> =WENN(LA!G64 ="";"";LA!G64)</t>
  </si>
  <si>
    <t xml:space="preserve"> =WENN(LA!I64 ="";"";LA!I64)</t>
  </si>
  <si>
    <t xml:space="preserve"> =WENN(LA!J64 ="";"";LA!J64)</t>
  </si>
  <si>
    <t xml:space="preserve"> =WENN(LA!I65 ="";"";LA!I65)</t>
  </si>
  <si>
    <t xml:space="preserve"> =WENN(LA!J65 ="";"";LA!J65)</t>
  </si>
  <si>
    <t xml:space="preserve"> =WENN(LA!E66 ="";"";LA!E66)</t>
  </si>
  <si>
    <t xml:space="preserve"> =WENN(LA!F66 ="";"";LA!F66)</t>
  </si>
  <si>
    <t xml:space="preserve"> =WENN(LA!G66 ="";"";LA!G66)</t>
  </si>
  <si>
    <t xml:space="preserve"> =WENN(LA!I66 ="";"";LA!I66)</t>
  </si>
  <si>
    <t xml:space="preserve"> =WENN(LA!J66 ="";"";LA!J66)</t>
  </si>
  <si>
    <t xml:space="preserve"> =WENN(LA!I67 ="";"";LA!I67)</t>
  </si>
  <si>
    <t xml:space="preserve"> =WENN(LA!J67 ="";"";LA!J67)</t>
  </si>
  <si>
    <t xml:space="preserve"> =WENN(LA!B70 ="";"";LA!B70)</t>
  </si>
  <si>
    <t xml:space="preserve"> =WENN(LA!E70 ="";"";LA!E70)</t>
  </si>
  <si>
    <t xml:space="preserve"> =WENN(LA!F70 ="";"";LA!F70)</t>
  </si>
  <si>
    <t xml:space="preserve"> =WENN(LA!G70 ="";"";LA!G70)</t>
  </si>
  <si>
    <t xml:space="preserve"> =WENN(LA!I70 ="";"";LA!I70)</t>
  </si>
  <si>
    <t xml:space="preserve"> =WENN(LA!J70 ="";"";LA!J70)</t>
  </si>
  <si>
    <t xml:space="preserve"> =WENN(LA!I71 ="";"";LA!I71)</t>
  </si>
  <si>
    <t xml:space="preserve"> =WENN(LA!J71 ="";"";LA!J71)</t>
  </si>
  <si>
    <t xml:space="preserve"> =WENN(LA!B72 ="";"";LA!B72)</t>
  </si>
  <si>
    <t xml:space="preserve"> =WENN(LA!E72 ="";"";LA!E72)</t>
  </si>
  <si>
    <t xml:space="preserve"> =WENN(LA!F72 ="";"";LA!F72)</t>
  </si>
  <si>
    <t xml:space="preserve"> =WENN(LA!G72 ="";"";LA!G72)</t>
  </si>
  <si>
    <t xml:space="preserve"> =WENN(LA!I72 ="";"";LA!I72)</t>
  </si>
  <si>
    <t xml:space="preserve"> =WENN(LA!J72 ="";"";LA!J72)</t>
  </si>
  <si>
    <t xml:space="preserve"> =WENN(LA!I73 ="";"";LA!I73)</t>
  </si>
  <si>
    <t xml:space="preserve"> =WENN(LA!J73 ="";"";LA!J73)</t>
  </si>
  <si>
    <t xml:space="preserve"> =WENN(LA!B74 ="";"";LA!B74)</t>
  </si>
  <si>
    <t xml:space="preserve"> =WENN(LA!E74 ="";"";LA!E74)</t>
  </si>
  <si>
    <t xml:space="preserve"> =WENN(LA!F74 ="";"";LA!F74)</t>
  </si>
  <si>
    <t xml:space="preserve"> =WENN(LA!B75 ="";"";LA!B75)</t>
  </si>
  <si>
    <t xml:space="preserve"> =WENN(LA!E75 ="";"";LA!E75)</t>
  </si>
  <si>
    <t xml:space="preserve"> =WENN(LA!F75 ="";"";LA!F75)</t>
  </si>
  <si>
    <t xml:space="preserve"> =WENN(LA!B76 ="";"";LA!B76)</t>
  </si>
  <si>
    <t xml:space="preserve"> =WENN(LA!E76 ="";"";LA!E76)</t>
  </si>
  <si>
    <t xml:space="preserve"> =WENN(LA!F76 ="";"";LA!F76)</t>
  </si>
  <si>
    <t xml:space="preserve"> =WENN(LA!B77 ="";"";LA!B77)</t>
  </si>
  <si>
    <t xml:space="preserve"> =WENN(LA!E77 ="";"";LA!E77)</t>
  </si>
  <si>
    <t xml:space="preserve"> =WENN(LA!F77 ="";"";LA!F77)</t>
  </si>
  <si>
    <t xml:space="preserve"> =WENN(LA!B78 ="";"";LA!B78)</t>
  </si>
  <si>
    <t xml:space="preserve"> =WENN(LA!E78 ="";"";LA!E78)</t>
  </si>
  <si>
    <t xml:space="preserve"> =WENN(LA!F78 ="";"";LA!F78)</t>
  </si>
  <si>
    <t xml:space="preserve"> =WENN(LA!B79 ="";"";LA!B79)</t>
  </si>
  <si>
    <t xml:space="preserve"> =WENN(LA!E79 ="";"";LA!E79)</t>
  </si>
  <si>
    <t xml:space="preserve"> =WENN(LA!F79 ="";"";LA!F79)</t>
  </si>
  <si>
    <t xml:space="preserve"> =WENN(LA!B80 ="";"";LA!B80)</t>
  </si>
  <si>
    <t xml:space="preserve"> =WENN(LA!E80 ="";"";LA!E80)</t>
  </si>
  <si>
    <t xml:space="preserve"> =WENN(LA!F80 ="";"";LA!F80)</t>
  </si>
  <si>
    <t xml:space="preserve"> =WENN(LA!B81 ="";"";LA!B81)</t>
  </si>
  <si>
    <t xml:space="preserve"> =WENN(LA!E81 ="";"";LA!E81)</t>
  </si>
  <si>
    <t xml:space="preserve"> =WENN(LA!F81 ="";"";LA!F81)</t>
  </si>
  <si>
    <t xml:space="preserve"> =WENN(LA!E82 ="";"";LA!E82)</t>
  </si>
  <si>
    <t xml:space="preserve"> =WENN(LA!E83 ="";"";LA!E83)</t>
  </si>
  <si>
    <t xml:space="preserve"> =WENN(LA!F83 ="";"";LA!F83)</t>
  </si>
  <si>
    <t xml:space="preserve"> =WENN(LA!G83 ="";"";LA!G83)</t>
  </si>
  <si>
    <t xml:space="preserve"> =WENN(LA!I83 ="";"";LA!I83)</t>
  </si>
  <si>
    <t xml:space="preserve"> =WENN(LA!J83 ="";"";LA!J83)</t>
  </si>
  <si>
    <t xml:space="preserve"> =WENN(LA!I84 ="";"";LA!I84)</t>
  </si>
  <si>
    <t xml:space="preserve"> =WENN(LA!J84 ="";"";LA!J84)</t>
  </si>
  <si>
    <t xml:space="preserve"> =WENN(SV!D24 ="";"";SV!D24)</t>
  </si>
  <si>
    <t xml:space="preserve"> =WENN(SV!D25 ="";"";SV!D25)</t>
  </si>
  <si>
    <t xml:space="preserve"> =WENN(SV!D26 ="";"";SV!D26)</t>
  </si>
  <si>
    <t xml:space="preserve"> =WENN(SV!F24 ="";"";SV!F24)</t>
  </si>
  <si>
    <t xml:space="preserve"> =WENN(SV!F25 ="";"";SV!F25)</t>
  </si>
  <si>
    <t xml:space="preserve"> =WENN(SV!F26 ="";"";SV!F26)</t>
  </si>
  <si>
    <t xml:space="preserve"> =WENN(SV!J24 ="";"";SV!J24)</t>
  </si>
  <si>
    <t xml:space="preserve"> =WENN(SV!J25 ="";"";SV!J25)</t>
  </si>
  <si>
    <t xml:space="preserve"> =WENN(SV!D29 ="";"";SV!D29)</t>
  </si>
  <si>
    <t xml:space="preserve"> =WENN(SV!F29 ="";"";SV!F29)</t>
  </si>
  <si>
    <t xml:space="preserve"> =WENN(SV!D30 ="";"";SV!D30)</t>
  </si>
  <si>
    <t xml:space="preserve"> =WENN(ODER(SV!E43 ="";SV!E43 ="nach eigener Einschätzung durch die Einrichtung");"";SV!E43)</t>
  </si>
  <si>
    <t xml:space="preserve"> =WENN(ODER(SV!F43 ="";SV!F43 ="Auswertung");"";SV!F43)</t>
  </si>
  <si>
    <t xml:space="preserve"> =WENN(SV!G43 ="";"";SV!G43)</t>
  </si>
  <si>
    <t xml:space="preserve"> =WENN(SV!I43 ="";"";SV!I43)</t>
  </si>
  <si>
    <t xml:space="preserve"> =WENN(SV!J43 ="";"";SV!J43)</t>
  </si>
  <si>
    <t xml:space="preserve"> =WENN(SV!E44 ="";"";SV!E44)</t>
  </si>
  <si>
    <t xml:space="preserve"> =WENN(SV!F44 ="";"";SV!F44)</t>
  </si>
  <si>
    <t xml:space="preserve"> =WENN(SV!G44 ="";"";SV!G44)</t>
  </si>
  <si>
    <t xml:space="preserve"> =WENN(SV!I44 ="";"";SV!I44)</t>
  </si>
  <si>
    <t xml:space="preserve"> =WENN(SV!J44 ="";"";SV!J44)</t>
  </si>
  <si>
    <t xml:space="preserve"> =WENN(SV!I45 ="";"";SV!I45)</t>
  </si>
  <si>
    <t xml:space="preserve"> =WENN(SV!J45 ="";"";SV!J45)</t>
  </si>
  <si>
    <t xml:space="preserve"> =WENN(SV!E46 ="";"";SV!E46)</t>
  </si>
  <si>
    <t xml:space="preserve"> =WENN(SV!F46 ="";"";SV!F46)</t>
  </si>
  <si>
    <t xml:space="preserve"> =WENN(SV!G46 ="";"";SV!G46)</t>
  </si>
  <si>
    <t xml:space="preserve"> =WENN(SV!I46 ="";"";SV!I46)</t>
  </si>
  <si>
    <t xml:space="preserve"> =WENN(SV!J46 ="";"";SV!J46)</t>
  </si>
  <si>
    <t xml:space="preserve"> =WENN(SV!I47 ="";"";SV!I47)</t>
  </si>
  <si>
    <t xml:space="preserve"> =WENN(SV!J47 ="";"";SV!J47)</t>
  </si>
  <si>
    <t xml:space="preserve"> =WENN(SV!E48 ="";"";SV!E48)</t>
  </si>
  <si>
    <t xml:space="preserve"> =WENN(SV!F48 ="";"";SV!F48)</t>
  </si>
  <si>
    <t xml:space="preserve"> =WENN(SV!G48 ="";"";SV!G48)</t>
  </si>
  <si>
    <t xml:space="preserve"> =WENN(SV!I48 ="";"";SV!I48)</t>
  </si>
  <si>
    <t xml:space="preserve"> =WENN(SV!J48 ="";"";SV!J48)</t>
  </si>
  <si>
    <t xml:space="preserve"> =WENN(SV!I49 ="";"";SV!I49)</t>
  </si>
  <si>
    <t xml:space="preserve"> =WENN(SV!J49 ="";"";SV!J49)</t>
  </si>
  <si>
    <t xml:space="preserve"> =WENN(SV!E50 ="";"";SV!E50)</t>
  </si>
  <si>
    <t xml:space="preserve"> =WENN(SV!F50 ="";"";SV!F50)</t>
  </si>
  <si>
    <t xml:space="preserve"> =WENN(SV!G50 ="";"";SV!G50)</t>
  </si>
  <si>
    <t xml:space="preserve"> =WENN(SV!I50 ="";"";SV!I50)</t>
  </si>
  <si>
    <t xml:space="preserve"> =WENN(SV!J50 ="";"";SV!J50)</t>
  </si>
  <si>
    <t xml:space="preserve"> =WENN(SV!I51 ="";"";SV!I51)</t>
  </si>
  <si>
    <t xml:space="preserve"> =WENN(SV!J51 ="";"";SV!J51)</t>
  </si>
  <si>
    <t xml:space="preserve"> =WENN(SV!E52 ="";"";SV!E52)</t>
  </si>
  <si>
    <t xml:space="preserve"> =WENN(SV!F52 ="";"";SV!F52)</t>
  </si>
  <si>
    <t xml:space="preserve"> =WENN(SV!G52 ="";"";SV!G52)</t>
  </si>
  <si>
    <t xml:space="preserve"> =WENN(SV!I52 ="";"";SV!I52)</t>
  </si>
  <si>
    <t xml:space="preserve"> =WENN(SV!J52 ="";"";SV!J52)</t>
  </si>
  <si>
    <t xml:space="preserve"> =WENN(SV!I53 ="";"";SV!I53)</t>
  </si>
  <si>
    <t xml:space="preserve"> =WENN(SV!J53 ="";"";SV!J53)</t>
  </si>
  <si>
    <t xml:space="preserve"> =WENN(SV!E54 ="";"";SV!E54)</t>
  </si>
  <si>
    <t xml:space="preserve"> =WENN(SV!F54 ="";"";SV!F54)</t>
  </si>
  <si>
    <t xml:space="preserve"> =WENN(SV!G54 ="";"";SV!G54)</t>
  </si>
  <si>
    <t xml:space="preserve"> =WENN(SV!I54 ="";"";SV!I54)</t>
  </si>
  <si>
    <t xml:space="preserve"> =WENN(SV!J54 ="";"";SV!J54)</t>
  </si>
  <si>
    <t xml:space="preserve"> =WENN(SV!K55 ="";"";SV!K55)</t>
  </si>
  <si>
    <t xml:space="preserve"> =WENN(SV!L55 ="";"";SV!L55)</t>
  </si>
  <si>
    <t xml:space="preserve"> =WENN(SV!E55 ="";"";SV!E55)</t>
  </si>
  <si>
    <t xml:space="preserve"> =WENN(SV!F55 ="";"";SV!F55)</t>
  </si>
  <si>
    <t xml:space="preserve"> =WENN(SV!G55 ="";"";SV!G55)</t>
  </si>
  <si>
    <t xml:space="preserve"> =WENN(SV!I55 ="";"";SV!I55)</t>
  </si>
  <si>
    <t xml:space="preserve"> =WENN(SV!J55 ="";"";SV!J55)</t>
  </si>
  <si>
    <t xml:space="preserve"> =WENN(SV!I56 ="";"";SV!I56)</t>
  </si>
  <si>
    <t xml:space="preserve"> =WENN(SV!J56 ="";"";SV!J56)</t>
  </si>
  <si>
    <t xml:space="preserve"> =WENN(SV!B59 ="";"";SV!B59)</t>
  </si>
  <si>
    <t xml:space="preserve"> =WENN(SV!E59 ="";"";SV!E59)</t>
  </si>
  <si>
    <t xml:space="preserve"> =WENN(SV!F59 ="";"";SV!F59)</t>
  </si>
  <si>
    <t xml:space="preserve"> =WENN(SV!G59 ="";"";SV!G59)</t>
  </si>
  <si>
    <t xml:space="preserve"> =WENN(SV!I59 ="";"";SV!I59)</t>
  </si>
  <si>
    <t xml:space="preserve"> =WENN(SV!J59 ="";"";SV!J59)</t>
  </si>
  <si>
    <t xml:space="preserve"> =WENN(SV!I60 ="";"";SV!I60)</t>
  </si>
  <si>
    <t xml:space="preserve"> =WENN(SV!J60 ="";"";SV!J60)</t>
  </si>
  <si>
    <t xml:space="preserve"> =WENN(SV!B60 ="";"";SV!B60)</t>
  </si>
  <si>
    <t xml:space="preserve"> =WENN(SV!E60 ="";"";SV!E60)</t>
  </si>
  <si>
    <t xml:space="preserve"> =WENN(SV!F60 ="";"";SV!F60)</t>
  </si>
  <si>
    <t xml:space="preserve"> =WENN(SV!G60 ="";"";SV!G60)</t>
  </si>
  <si>
    <t xml:space="preserve"> =WENN(SV!B61 ="";"";SV!B61)</t>
  </si>
  <si>
    <t xml:space="preserve"> =WENN(SV!E61 ="";"";SV!E61)</t>
  </si>
  <si>
    <t xml:space="preserve"> =WENN(SV!F61 ="";"";SV!F61)</t>
  </si>
  <si>
    <t xml:space="preserve"> =WENN(SV!B62 ="";"";SV!B62)</t>
  </si>
  <si>
    <t xml:space="preserve"> =WENN(SV!E62 ="";"";SV!E62)</t>
  </si>
  <si>
    <t xml:space="preserve"> =WENN(SV!F62 ="";"";SV!F62)</t>
  </si>
  <si>
    <t xml:space="preserve"> =WENN(SV!B63 ="";"";SV!B63)</t>
  </si>
  <si>
    <t xml:space="preserve"> =WENN(SV!E63 ="";"";SV!E63)</t>
  </si>
  <si>
    <t xml:space="preserve"> =WENN(SV!F63 ="";"";SV!F63)</t>
  </si>
  <si>
    <t xml:space="preserve"> =WENN(SV!B64 ="";"";SV!B64)</t>
  </si>
  <si>
    <t xml:space="preserve"> =WENN(SV!E64 ="";"";SV!E64)</t>
  </si>
  <si>
    <t xml:space="preserve"> =WENN(SV!F64 ="";"";SV!F64)</t>
  </si>
  <si>
    <t xml:space="preserve"> =WENN(SV!B65 ="";"";SV!B65)</t>
  </si>
  <si>
    <t xml:space="preserve"> =WENN(SV!E65 ="";"";SV!E65)</t>
  </si>
  <si>
    <t xml:space="preserve"> =WENN(SV!F65 ="";"";SV!F65)</t>
  </si>
  <si>
    <t xml:space="preserve"> =WENN(SV!B66 ="";"";SV!B66)</t>
  </si>
  <si>
    <t xml:space="preserve"> =WENN(SV!E66 ="";"";SV!E66)</t>
  </si>
  <si>
    <t xml:space="preserve"> =WENN(SV!F66 ="";"";SV!F66)</t>
  </si>
  <si>
    <t xml:space="preserve"> =WENN(SV!B67 ="";"";SV!B67)</t>
  </si>
  <si>
    <t xml:space="preserve"> =WENN(SV!E67 ="";"";SV!E67)</t>
  </si>
  <si>
    <t xml:space="preserve"> =WENN(SV!F67 ="";"";SV!F67)</t>
  </si>
  <si>
    <t xml:space="preserve"> =WENN(SV!B68 ="";"";SV!B68)</t>
  </si>
  <si>
    <t xml:space="preserve"> =WENN(SV!E68 ="";"";SV!E68)</t>
  </si>
  <si>
    <t xml:space="preserve"> =WENN(SV!F68 ="";"";SV!F68)</t>
  </si>
  <si>
    <t xml:space="preserve"> =WENN(SV!E69 ="";"";SV!E69)</t>
  </si>
  <si>
    <t xml:space="preserve"> =WENN(SV!E70 ="";"";SV!E70)</t>
  </si>
  <si>
    <t xml:space="preserve"> =WENN(SV!F70 ="";"";SV!F70)</t>
  </si>
  <si>
    <t xml:space="preserve"> =WENN(SV!G70 ="";"";SV!G70)</t>
  </si>
  <si>
    <t xml:space="preserve"> =WENN(SV!I70 ="";"";SV!I70)</t>
  </si>
  <si>
    <t xml:space="preserve"> =WENN(SV!J70 ="";"";SV!J70)</t>
  </si>
  <si>
    <t xml:space="preserve"> =WENN(SV!I71 ="";"";SV!I71)</t>
  </si>
  <si>
    <t xml:space="preserve"> =WENN(SV!J71 ="";"";SV!J71)</t>
  </si>
  <si>
    <t>Bewertung</t>
  </si>
  <si>
    <t xml:space="preserve">Vorabbewertung </t>
  </si>
  <si>
    <t>Hinweis: Die Eingabe in diesen Spalten erfolgt durch den Bewerter.</t>
  </si>
  <si>
    <t>weitere Eingriffe</t>
  </si>
  <si>
    <t>Deutsche Schulter- und Ellenbogenpraxis</t>
  </si>
  <si>
    <t>SEK-</t>
  </si>
  <si>
    <t>O1 (230330)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</si>
</sst>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6" x14ac:knownFonts="1">
    <font>
      <sz val="11"/>
      <color theme="1"/>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name val="Calibri"/>
      <family val="2"/>
      <scheme val="minor"/>
    </font>
    <font>
      <u/>
      <sz val="11"/>
      <color theme="10"/>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i/>
      <sz val="11"/>
      <color theme="1"/>
      <name val="Calibri"/>
      <family val="2"/>
    </font>
    <font>
      <sz val="8"/>
      <name val="Calibri"/>
      <family val="2"/>
      <scheme val="minor"/>
    </font>
    <font>
      <b/>
      <sz val="14"/>
      <color theme="1"/>
      <name val="Calibri"/>
      <family val="2"/>
      <scheme val="minor"/>
    </font>
    <font>
      <sz val="9"/>
      <color theme="1"/>
      <name val="Calibri"/>
      <family val="2"/>
      <scheme val="minor"/>
    </font>
    <font>
      <sz val="11"/>
      <color rgb="FFFF0000"/>
      <name val="Calibri"/>
      <family val="2"/>
      <scheme val="minor"/>
    </font>
    <font>
      <b/>
      <sz val="26"/>
      <color theme="1"/>
      <name val="Calibri"/>
      <family val="2"/>
      <scheme val="minor"/>
    </font>
    <font>
      <b/>
      <sz val="16"/>
      <color theme="1"/>
      <name val="Calibri"/>
      <family val="2"/>
      <scheme val="minor"/>
    </font>
    <font>
      <sz val="10"/>
      <color theme="1"/>
      <name val="Calibri"/>
      <family val="2"/>
      <scheme val="minor"/>
    </font>
    <font>
      <sz val="12"/>
      <color theme="1"/>
      <name val="Calibri"/>
      <family val="2"/>
      <scheme val="minor"/>
    </font>
    <font>
      <sz val="10"/>
      <color rgb="FF0000FF"/>
      <name val="Calibri"/>
      <family val="2"/>
      <scheme val="minor"/>
    </font>
    <font>
      <sz val="10"/>
      <name val="Arial"/>
      <family val="2"/>
    </font>
    <font>
      <sz val="10"/>
      <color theme="1"/>
      <name val="Arial"/>
      <family val="2"/>
    </font>
    <font>
      <b/>
      <sz val="11"/>
      <name val="Calibri"/>
      <family val="2"/>
      <scheme val="minor"/>
    </font>
    <font>
      <b/>
      <sz val="14"/>
      <name val="Calibri"/>
      <family val="2"/>
      <scheme val="minor"/>
    </font>
    <font>
      <b/>
      <sz val="16"/>
      <color theme="0"/>
      <name val="Calibri"/>
      <family val="2"/>
      <scheme val="minor"/>
    </font>
    <font>
      <b/>
      <sz val="8"/>
      <color theme="0" tint="-0.249977111117893"/>
      <name val="Calibri"/>
      <family val="2"/>
      <scheme val="minor"/>
    </font>
    <font>
      <sz val="8"/>
      <color theme="0" tint="-0.249977111117893"/>
      <name val="Calibri"/>
      <family val="2"/>
      <scheme val="minor"/>
    </font>
    <font>
      <b/>
      <sz val="14"/>
      <color theme="0"/>
      <name val="Calibri"/>
      <family val="2"/>
      <scheme val="minor"/>
    </font>
    <font>
      <u/>
      <sz val="11"/>
      <color rgb="FF0070C0"/>
      <name val="Calibri"/>
      <family val="2"/>
      <scheme val="minor"/>
    </font>
    <font>
      <sz val="11"/>
      <color rgb="FF0070C0"/>
      <name val="Calibri"/>
      <family val="2"/>
      <scheme val="minor"/>
    </font>
    <font>
      <sz val="10"/>
      <name val="Calibri"/>
      <family val="2"/>
      <scheme val="minor"/>
    </font>
    <font>
      <b/>
      <sz val="8"/>
      <name val="Calibri"/>
      <family val="2"/>
      <scheme val="minor"/>
    </font>
    <font>
      <b/>
      <sz val="11"/>
      <color rgb="FFFF0000"/>
      <name val="Calibri"/>
      <family val="2"/>
      <scheme val="minor"/>
    </font>
    <font>
      <b/>
      <i/>
      <sz val="16"/>
      <color theme="0"/>
      <name val="Calibri"/>
      <family val="2"/>
      <scheme val="minor"/>
    </font>
    <font>
      <b/>
      <u/>
      <sz val="16"/>
      <color theme="0"/>
      <name val="Calibri"/>
      <family val="2"/>
      <scheme val="minor"/>
    </font>
    <font>
      <b/>
      <i/>
      <sz val="20"/>
      <color theme="0"/>
      <name val="Calibri"/>
      <family val="2"/>
      <scheme val="minor"/>
    </font>
    <font>
      <b/>
      <u/>
      <sz val="18"/>
      <color theme="0"/>
      <name val="Calibri"/>
      <family val="2"/>
      <scheme val="minor"/>
    </font>
    <font>
      <sz val="10.5"/>
      <color theme="1"/>
      <name val="Calibri"/>
      <family val="2"/>
      <scheme val="minor"/>
    </font>
    <font>
      <b/>
      <i/>
      <sz val="11"/>
      <color theme="1" tint="0.499984740745262"/>
      <name val="Calibri"/>
      <family val="2"/>
      <scheme val="minor"/>
    </font>
    <font>
      <b/>
      <sz val="11"/>
      <color theme="1" tint="0.499984740745262"/>
      <name val="Calibri"/>
      <family val="2"/>
      <scheme val="minor"/>
    </font>
    <font>
      <sz val="11"/>
      <color theme="1" tint="0.499984740745262"/>
      <name val="Calibri"/>
      <family val="2"/>
      <scheme val="minor"/>
    </font>
    <font>
      <b/>
      <sz val="10"/>
      <color theme="1"/>
      <name val="Arial"/>
      <family val="2"/>
    </font>
    <font>
      <b/>
      <sz val="8"/>
      <color theme="1"/>
      <name val="Calibri"/>
      <family val="2"/>
      <scheme val="minor"/>
    </font>
    <font>
      <b/>
      <sz val="6"/>
      <color theme="1"/>
      <name val="Calibri"/>
      <family val="2"/>
      <scheme val="minor"/>
    </font>
    <font>
      <b/>
      <sz val="6"/>
      <name val="Calibri"/>
      <family val="2"/>
      <scheme val="minor"/>
    </font>
    <font>
      <sz val="6"/>
      <color theme="1"/>
      <name val="Calibri"/>
      <family val="2"/>
      <scheme val="minor"/>
    </font>
    <font>
      <sz val="6"/>
      <name val="Calibri"/>
      <family val="2"/>
      <scheme val="minor"/>
    </font>
  </fonts>
  <fills count="21">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gradientFill degree="270">
        <stop position="0">
          <color theme="9" tint="0.40000610370189521"/>
        </stop>
        <stop position="1">
          <color theme="0"/>
        </stop>
      </gradientFill>
    </fill>
    <fill>
      <gradientFill degree="90">
        <stop position="0">
          <color theme="4" tint="-0.25098422193060094"/>
        </stop>
        <stop position="1">
          <color rgb="FF0099CC"/>
        </stop>
      </gradientFill>
    </fill>
    <fill>
      <patternFill patternType="solid">
        <fgColor theme="0"/>
        <bgColor auto="1"/>
      </patternFill>
    </fill>
    <fill>
      <gradientFill degree="270">
        <stop position="0">
          <color theme="5" tint="0.59999389629810485"/>
        </stop>
        <stop position="1">
          <color theme="0"/>
        </stop>
      </gradientFill>
    </fill>
    <fill>
      <gradientFill degree="90">
        <stop position="0">
          <color theme="8" tint="0.59999389629810485"/>
        </stop>
        <stop position="1">
          <color theme="0"/>
        </stop>
      </gradientFill>
    </fill>
    <fill>
      <gradientFill degree="270">
        <stop position="0">
          <color theme="8" tint="0.40000610370189521"/>
        </stop>
        <stop position="1">
          <color theme="0"/>
        </stop>
      </gradientFill>
    </fill>
    <fill>
      <patternFill patternType="solid">
        <fgColor theme="0" tint="-4.9989318521683403E-2"/>
        <bgColor indexed="64"/>
      </patternFill>
    </fill>
    <fill>
      <patternFill patternType="lightUp">
        <fgColor theme="0" tint="-0.24994659260841701"/>
        <bgColor theme="0"/>
      </patternFill>
    </fill>
    <fill>
      <patternFill patternType="solid">
        <fgColor rgb="FF92D05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4.9989318521683403E-2"/>
        <bgColor auto="1"/>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rgb="FFFFC000"/>
        <bgColor auto="1"/>
      </patternFill>
    </fill>
  </fills>
  <borders count="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14996795556505021"/>
      </top>
      <bottom style="thin">
        <color theme="0" tint="-0.14996795556505021"/>
      </bottom>
      <diagonal/>
    </border>
    <border>
      <left style="double">
        <color theme="0"/>
      </left>
      <right style="double">
        <color theme="0"/>
      </right>
      <top style="double">
        <color theme="0"/>
      </top>
      <bottom style="double">
        <color theme="0"/>
      </bottom>
      <diagonal/>
    </border>
    <border>
      <left/>
      <right/>
      <top/>
      <bottom style="thin">
        <color theme="0" tint="-0.1499679555650502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ck">
        <color theme="1" tint="0.499984740745262"/>
      </right>
      <top style="thin">
        <color theme="1" tint="0.499984740745262"/>
      </top>
      <bottom style="thin">
        <color theme="1" tint="0.499984740745262"/>
      </bottom>
      <diagonal/>
    </border>
    <border>
      <left/>
      <right style="thick">
        <color theme="1" tint="0.499984740745262"/>
      </right>
      <top style="thin">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ck">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bottom style="thin">
        <color theme="1" tint="0.499984740745262"/>
      </bottom>
      <diagonal/>
    </border>
    <border>
      <left/>
      <right/>
      <top/>
      <bottom style="thin">
        <color theme="2" tint="-9.9948118533890809E-2"/>
      </bottom>
      <diagonal/>
    </border>
    <border>
      <left/>
      <right style="thin">
        <color theme="1" tint="0.499984740745262"/>
      </right>
      <top style="thin">
        <color theme="1" tint="0.499984740745262"/>
      </top>
      <bottom/>
      <diagonal/>
    </border>
    <border>
      <left/>
      <right style="thin">
        <color theme="0" tint="-0.24994659260841701"/>
      </right>
      <top style="medium">
        <color theme="1" tint="0.499984740745262"/>
      </top>
      <bottom style="thin">
        <color theme="0" tint="-0.24994659260841701"/>
      </bottom>
      <diagonal/>
    </border>
    <border>
      <left style="thin">
        <color theme="0" tint="-0.24994659260841701"/>
      </left>
      <right style="thin">
        <color theme="0" tint="-0.24994659260841701"/>
      </right>
      <top style="medium">
        <color theme="1" tint="0.499984740745262"/>
      </top>
      <bottom style="thin">
        <color theme="0" tint="-0.24994659260841701"/>
      </bottom>
      <diagonal/>
    </border>
    <border>
      <left style="thin">
        <color theme="0" tint="-0.24994659260841701"/>
      </left>
      <right/>
      <top style="medium">
        <color theme="1" tint="0.499984740745262"/>
      </top>
      <bottom style="thin">
        <color theme="0" tint="-0.24994659260841701"/>
      </bottom>
      <diagonal/>
    </border>
    <border>
      <left style="thin">
        <color theme="1" tint="0.499984740745262"/>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style="thin">
        <color theme="1" tint="0.499984740745262"/>
      </top>
      <bottom/>
      <diagonal/>
    </border>
    <border>
      <left style="thin">
        <color theme="1" tint="0.499984740745262"/>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style="thin">
        <color indexed="64"/>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indexed="64"/>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style="thin">
        <color theme="1" tint="0.499984740745262"/>
      </left>
      <right style="thin">
        <color indexed="64"/>
      </right>
      <top style="thin">
        <color indexed="64"/>
      </top>
      <bottom style="thin">
        <color theme="1" tint="0.499984740745262"/>
      </bottom>
      <diagonal/>
    </border>
    <border>
      <left style="thin">
        <color indexed="64"/>
      </left>
      <right style="thin">
        <color indexed="64"/>
      </right>
      <top style="thin">
        <color indexed="64"/>
      </top>
      <bottom style="thin">
        <color theme="1" tint="0.499984740745262"/>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ck">
        <color theme="1" tint="0.499984740745262"/>
      </right>
      <top style="thin">
        <color theme="1" tint="0.499984740745262"/>
      </top>
      <bottom/>
      <diagonal/>
    </border>
    <border>
      <left style="thin">
        <color indexed="64"/>
      </left>
      <right style="thick">
        <color theme="1" tint="0.499984740745262"/>
      </right>
      <top style="thin">
        <color theme="1" tint="0.499984740745262"/>
      </top>
      <bottom/>
      <diagonal/>
    </border>
    <border>
      <left style="thin">
        <color indexed="64"/>
      </left>
      <right style="thick">
        <color theme="1" tint="0.499984740745262"/>
      </right>
      <top/>
      <bottom style="thin">
        <color theme="1" tint="0.499984740745262"/>
      </bottom>
      <diagonal/>
    </border>
    <border>
      <left/>
      <right/>
      <top style="thin">
        <color theme="2" tint="-9.9948118533890809E-2"/>
      </top>
      <bottom/>
      <diagonal/>
    </border>
    <border>
      <left/>
      <right style="thin">
        <color theme="1" tint="0.499984740745262"/>
      </right>
      <top style="thin">
        <color theme="2" tint="-9.9948118533890809E-2"/>
      </top>
      <bottom style="thin">
        <color theme="1" tint="0.499984740745262"/>
      </bottom>
      <diagonal/>
    </border>
    <border>
      <left/>
      <right style="thin">
        <color theme="1" tint="0.499984740745262"/>
      </right>
      <top style="thin">
        <color theme="2" tint="-9.9948118533890809E-2"/>
      </top>
      <bottom/>
      <diagonal/>
    </border>
    <border>
      <left style="thin">
        <color theme="1" tint="0.499984740745262"/>
      </left>
      <right style="thin">
        <color theme="1" tint="0.499984740745262"/>
      </right>
      <top style="thin">
        <color theme="2" tint="-9.9948118533890809E-2"/>
      </top>
      <bottom style="thin">
        <color theme="1" tint="0.499984740745262"/>
      </bottom>
      <diagonal/>
    </border>
    <border>
      <left style="thin">
        <color theme="1" tint="0.499984740745262"/>
      </left>
      <right/>
      <top style="thin">
        <color theme="2" tint="-9.9948118533890809E-2"/>
      </top>
      <bottom style="thin">
        <color theme="1" tint="0.499984740745262"/>
      </bottom>
      <diagonal/>
    </border>
    <border>
      <left style="thin">
        <color theme="1" tint="0.499984740745262"/>
      </left>
      <right style="thin">
        <color theme="1" tint="0.499984740745262"/>
      </right>
      <top style="thin">
        <color theme="2" tint="-9.9948118533890809E-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ck">
        <color theme="1" tint="0.499984740745262"/>
      </right>
      <top style="thin">
        <color theme="1" tint="0.499984740745262"/>
      </top>
      <bottom/>
      <diagonal/>
    </border>
    <border>
      <left/>
      <right style="thick">
        <color theme="1" tint="0.499984740745262"/>
      </right>
      <top/>
      <bottom style="thin">
        <color theme="1" tint="0.499984740745262"/>
      </bottom>
      <diagonal/>
    </border>
    <border>
      <left style="thick">
        <color theme="1" tint="0.499984740745262"/>
      </left>
      <right style="thin">
        <color theme="1" tint="0.499984740745262"/>
      </right>
      <top style="thin">
        <color theme="1" tint="0.499984740745262"/>
      </top>
      <bottom/>
      <diagonal/>
    </border>
    <border>
      <left style="thick">
        <color theme="1" tint="0.499984740745262"/>
      </left>
      <right style="thin">
        <color theme="1" tint="0.499984740745262"/>
      </right>
      <top/>
      <bottom style="thin">
        <color theme="1" tint="0.499984740745262"/>
      </bottom>
      <diagonal/>
    </border>
  </borders>
  <cellStyleXfs count="3">
    <xf numFmtId="0" fontId="0" fillId="0" borderId="0"/>
    <xf numFmtId="0" fontId="5" fillId="0" borderId="0" applyNumberFormat="0" applyFill="0" applyBorder="0" applyAlignment="0" applyProtection="0"/>
    <xf numFmtId="0" fontId="19" fillId="0" borderId="0"/>
  </cellStyleXfs>
  <cellXfs count="548">
    <xf numFmtId="0" fontId="0" fillId="0" borderId="0" xfId="0"/>
    <xf numFmtId="0" fontId="0" fillId="4" borderId="0" xfId="0" applyFill="1"/>
    <xf numFmtId="0" fontId="6" fillId="4" borderId="0" xfId="0" applyFont="1" applyFill="1" applyAlignment="1">
      <alignment horizontal="center"/>
    </xf>
    <xf numFmtId="0" fontId="1" fillId="4" borderId="0" xfId="0" applyFont="1" applyFill="1"/>
    <xf numFmtId="0" fontId="3" fillId="4" borderId="0" xfId="0" applyFont="1" applyFill="1"/>
    <xf numFmtId="0" fontId="11" fillId="4" borderId="0" xfId="0" applyFont="1" applyFill="1"/>
    <xf numFmtId="0" fontId="16" fillId="4" borderId="0" xfId="0" applyFont="1" applyFill="1" applyAlignment="1">
      <alignment vertical="center"/>
    </xf>
    <xf numFmtId="0" fontId="17" fillId="4" borderId="0" xfId="0" applyFont="1" applyFill="1" applyAlignment="1">
      <alignment horizontal="center" vertical="center"/>
    </xf>
    <xf numFmtId="0" fontId="7" fillId="4" borderId="0" xfId="0" applyFont="1" applyFill="1" applyAlignment="1">
      <alignment vertical="center"/>
    </xf>
    <xf numFmtId="0" fontId="18" fillId="4" borderId="0" xfId="0" applyFont="1" applyFill="1" applyAlignment="1">
      <alignment vertical="center"/>
    </xf>
    <xf numFmtId="0" fontId="0" fillId="2" borderId="0" xfId="0" applyFill="1"/>
    <xf numFmtId="0" fontId="12" fillId="4" borderId="0" xfId="0" applyFont="1" applyFill="1"/>
    <xf numFmtId="0" fontId="5" fillId="4" borderId="0" xfId="1" applyFill="1" applyAlignment="1" applyProtection="1">
      <alignment horizontal="left"/>
    </xf>
    <xf numFmtId="0" fontId="8" fillId="7" borderId="0" xfId="0" applyFont="1" applyFill="1" applyAlignment="1">
      <alignment horizontal="center" vertical="center"/>
    </xf>
    <xf numFmtId="0" fontId="8" fillId="7" borderId="0" xfId="0" applyFont="1" applyFill="1" applyAlignment="1">
      <alignment vertical="center"/>
    </xf>
    <xf numFmtId="0" fontId="1" fillId="4" borderId="0" xfId="0" applyFont="1" applyFill="1" applyAlignment="1">
      <alignment horizontal="left" vertical="center" wrapText="1"/>
    </xf>
    <xf numFmtId="0" fontId="4" fillId="4" borderId="0" xfId="0" applyFont="1" applyFill="1"/>
    <xf numFmtId="0" fontId="4" fillId="7" borderId="0" xfId="0" applyFont="1" applyFill="1" applyAlignment="1">
      <alignment horizontal="center" vertical="center"/>
    </xf>
    <xf numFmtId="0" fontId="4" fillId="0" borderId="0" xfId="0" applyFont="1"/>
    <xf numFmtId="0" fontId="3" fillId="0" borderId="0" xfId="0" applyFont="1" applyAlignment="1">
      <alignment horizontal="right"/>
    </xf>
    <xf numFmtId="0" fontId="0" fillId="4" borderId="0" xfId="0" applyFill="1" applyAlignment="1">
      <alignment wrapText="1"/>
    </xf>
    <xf numFmtId="0" fontId="5" fillId="4" borderId="0" xfId="1" applyFill="1" applyAlignment="1">
      <alignment horizontal="left"/>
    </xf>
    <xf numFmtId="0" fontId="0" fillId="4" borderId="0" xfId="0" applyFill="1" applyAlignment="1">
      <alignment horizontal="left" vertical="top" wrapText="1"/>
    </xf>
    <xf numFmtId="0" fontId="5" fillId="4" borderId="0" xfId="1" applyFill="1" applyAlignment="1" applyProtection="1">
      <alignment horizontal="center" vertical="center"/>
    </xf>
    <xf numFmtId="0" fontId="5" fillId="4" borderId="0" xfId="1" applyFill="1" applyProtection="1"/>
    <xf numFmtId="10" fontId="0" fillId="0" borderId="0" xfId="0" applyNumberFormat="1" applyAlignment="1">
      <alignment horizontal="right"/>
    </xf>
    <xf numFmtId="0" fontId="24" fillId="4" borderId="0" xfId="0" applyFont="1" applyFill="1" applyAlignment="1">
      <alignment horizontal="left" vertical="top" wrapText="1"/>
    </xf>
    <xf numFmtId="0" fontId="25" fillId="4" borderId="0" xfId="0" applyFont="1" applyFill="1" applyAlignment="1">
      <alignment horizontal="left" vertical="top"/>
    </xf>
    <xf numFmtId="0" fontId="0" fillId="4" borderId="5" xfId="0" applyFill="1" applyBorder="1" applyAlignment="1">
      <alignment horizontal="center" vertical="center"/>
    </xf>
    <xf numFmtId="10" fontId="0" fillId="4" borderId="6" xfId="0" applyNumberFormat="1" applyFill="1" applyBorder="1" applyAlignment="1">
      <alignment horizontal="center" vertical="center"/>
    </xf>
    <xf numFmtId="0" fontId="5" fillId="4" borderId="0" xfId="1" applyFill="1" applyProtection="1">
      <protection locked="0"/>
    </xf>
    <xf numFmtId="0" fontId="5" fillId="4" borderId="0" xfId="1" applyFill="1" applyAlignment="1" applyProtection="1">
      <alignment horizontal="left"/>
      <protection locked="0"/>
    </xf>
    <xf numFmtId="0" fontId="5" fillId="4" borderId="0" xfId="1" applyFill="1" applyAlignment="1" applyProtection="1">
      <alignment horizontal="center"/>
      <protection locked="0"/>
    </xf>
    <xf numFmtId="0" fontId="0" fillId="4" borderId="0" xfId="0" applyFill="1" applyProtection="1">
      <protection locked="0"/>
    </xf>
    <xf numFmtId="0" fontId="5" fillId="4" borderId="0" xfId="1" applyFill="1" applyAlignment="1" applyProtection="1">
      <alignment horizontal="right"/>
      <protection locked="0"/>
    </xf>
    <xf numFmtId="0" fontId="5" fillId="0" borderId="0" xfId="1" applyFill="1" applyProtection="1">
      <protection locked="0"/>
    </xf>
    <xf numFmtId="0" fontId="1" fillId="4" borderId="0" xfId="0" applyFont="1" applyFill="1" applyAlignment="1">
      <alignment horizontal="center"/>
    </xf>
    <xf numFmtId="0" fontId="28" fillId="4" borderId="0" xfId="0" applyFont="1" applyFill="1" applyProtection="1">
      <protection locked="0"/>
    </xf>
    <xf numFmtId="0" fontId="27" fillId="4" borderId="0" xfId="1" applyFont="1" applyFill="1" applyProtection="1">
      <protection locked="0"/>
    </xf>
    <xf numFmtId="0" fontId="29" fillId="4" borderId="0" xfId="0" applyFont="1" applyFill="1" applyAlignment="1">
      <alignment vertical="center"/>
    </xf>
    <xf numFmtId="0" fontId="30" fillId="4" borderId="0" xfId="0" applyFont="1" applyFill="1" applyAlignment="1">
      <alignment horizontal="left" vertical="top" wrapText="1"/>
    </xf>
    <xf numFmtId="0" fontId="12" fillId="4" borderId="0" xfId="0" applyFont="1" applyFill="1" applyAlignment="1">
      <alignment wrapText="1"/>
    </xf>
    <xf numFmtId="0" fontId="13" fillId="4" borderId="0" xfId="0" applyFont="1" applyFill="1"/>
    <xf numFmtId="0" fontId="8" fillId="6" borderId="4" xfId="0" applyFont="1" applyFill="1" applyBorder="1" applyAlignment="1">
      <alignment vertical="center"/>
    </xf>
    <xf numFmtId="0" fontId="8" fillId="6" borderId="5" xfId="0" applyFont="1" applyFill="1" applyBorder="1" applyAlignment="1">
      <alignment vertical="center"/>
    </xf>
    <xf numFmtId="0" fontId="8" fillId="6" borderId="6" xfId="0" applyFont="1" applyFill="1" applyBorder="1" applyAlignment="1">
      <alignment vertical="center"/>
    </xf>
    <xf numFmtId="0" fontId="31" fillId="4" borderId="0" xfId="0" applyFont="1" applyFill="1"/>
    <xf numFmtId="0" fontId="8" fillId="7" borderId="0" xfId="0" applyFont="1" applyFill="1" applyAlignment="1">
      <alignment horizontal="left" vertical="center"/>
    </xf>
    <xf numFmtId="0" fontId="1" fillId="4" borderId="0" xfId="0" applyFont="1" applyFill="1" applyAlignment="1">
      <alignment horizontal="left" vertical="top"/>
    </xf>
    <xf numFmtId="0" fontId="0" fillId="4" borderId="0" xfId="0" applyFill="1" applyAlignment="1">
      <alignment horizontal="left" vertical="top"/>
    </xf>
    <xf numFmtId="0" fontId="22" fillId="4" borderId="0" xfId="0" applyFont="1" applyFill="1" applyAlignment="1">
      <alignment horizontal="right" indent="1"/>
    </xf>
    <xf numFmtId="0" fontId="21" fillId="7" borderId="0" xfId="0" applyFont="1" applyFill="1" applyAlignment="1">
      <alignment horizontal="right" vertical="center" indent="1"/>
    </xf>
    <xf numFmtId="0" fontId="0" fillId="4" borderId="4" xfId="0" applyFill="1" applyBorder="1" applyAlignment="1">
      <alignment horizontal="right" vertical="center" indent="1"/>
    </xf>
    <xf numFmtId="0" fontId="8" fillId="7" borderId="0" xfId="0" applyFont="1" applyFill="1" applyAlignment="1">
      <alignment horizontal="left" vertical="top"/>
    </xf>
    <xf numFmtId="0" fontId="0" fillId="4" borderId="0" xfId="0" applyFill="1" applyAlignment="1">
      <alignment horizontal="center" vertical="center"/>
    </xf>
    <xf numFmtId="0" fontId="22" fillId="4" borderId="0" xfId="0" applyFont="1" applyFill="1"/>
    <xf numFmtId="0" fontId="21" fillId="7" borderId="0" xfId="0" applyFont="1" applyFill="1" applyAlignment="1">
      <alignment horizontal="center" vertical="center"/>
    </xf>
    <xf numFmtId="0" fontId="0" fillId="11" borderId="0" xfId="0" applyFill="1"/>
    <xf numFmtId="0" fontId="9" fillId="4" borderId="0" xfId="0" applyFont="1" applyFill="1" applyAlignment="1">
      <alignment horizontal="left"/>
    </xf>
    <xf numFmtId="0" fontId="0" fillId="4" borderId="0" xfId="0" applyFill="1" applyAlignment="1">
      <alignment horizontal="right" vertical="center" indent="1"/>
    </xf>
    <xf numFmtId="10" fontId="0" fillId="4" borderId="0" xfId="0" applyNumberFormat="1" applyFill="1" applyAlignment="1">
      <alignment horizontal="center" vertical="center"/>
    </xf>
    <xf numFmtId="0" fontId="11" fillId="4" borderId="0" xfId="0" applyFont="1" applyFill="1" applyAlignment="1">
      <alignment horizontal="left"/>
    </xf>
    <xf numFmtId="0" fontId="0" fillId="4" borderId="0" xfId="0" applyFill="1" applyAlignment="1">
      <alignment vertical="center"/>
    </xf>
    <xf numFmtId="0" fontId="0" fillId="4" borderId="0" xfId="0" applyFill="1" applyAlignment="1">
      <alignment horizontal="right" vertical="center"/>
    </xf>
    <xf numFmtId="0" fontId="8" fillId="4" borderId="0" xfId="0" applyFont="1" applyFill="1" applyAlignment="1">
      <alignment vertical="center"/>
    </xf>
    <xf numFmtId="0" fontId="8" fillId="7" borderId="0" xfId="0" applyFont="1" applyFill="1" applyAlignment="1">
      <alignment horizontal="left" vertical="center" indent="1"/>
    </xf>
    <xf numFmtId="0" fontId="5" fillId="4" borderId="0" xfId="1" applyFill="1" applyAlignment="1" applyProtection="1">
      <alignment horizontal="center" vertical="center"/>
      <protection locked="0"/>
    </xf>
    <xf numFmtId="0" fontId="0" fillId="4" borderId="11" xfId="0" applyFill="1" applyBorder="1" applyAlignment="1">
      <alignment horizontal="right" vertical="center" indent="1"/>
    </xf>
    <xf numFmtId="0" fontId="0" fillId="4" borderId="12" xfId="0" applyFill="1" applyBorder="1" applyAlignment="1">
      <alignment horizontal="center" vertical="center"/>
    </xf>
    <xf numFmtId="10" fontId="0" fillId="4" borderId="13" xfId="0" applyNumberFormat="1" applyFill="1" applyBorder="1" applyAlignment="1">
      <alignment horizontal="center" vertical="center"/>
    </xf>
    <xf numFmtId="0" fontId="0" fillId="4" borderId="15" xfId="0" applyFill="1" applyBorder="1" applyAlignment="1">
      <alignment horizontal="right" vertical="center" indent="1"/>
    </xf>
    <xf numFmtId="0" fontId="0" fillId="4" borderId="16" xfId="0" applyFill="1" applyBorder="1" applyAlignment="1">
      <alignment horizontal="center" vertical="center"/>
    </xf>
    <xf numFmtId="10" fontId="0" fillId="4" borderId="17" xfId="0" applyNumberFormat="1" applyFill="1" applyBorder="1" applyAlignment="1">
      <alignment horizontal="center" vertical="center"/>
    </xf>
    <xf numFmtId="0" fontId="8" fillId="6" borderId="21" xfId="0" applyFont="1" applyFill="1" applyBorder="1" applyAlignment="1">
      <alignment horizontal="center" vertical="center" wrapText="1"/>
    </xf>
    <xf numFmtId="0" fontId="4" fillId="4" borderId="21" xfId="0" applyFont="1" applyFill="1" applyBorder="1" applyAlignment="1" applyProtection="1">
      <alignment horizontal="center" vertical="center"/>
      <protection locked="0"/>
    </xf>
    <xf numFmtId="0" fontId="4" fillId="4" borderId="21" xfId="0" applyFont="1" applyFill="1" applyBorder="1" applyAlignment="1" applyProtection="1">
      <alignment horizontal="left" vertical="center" wrapText="1"/>
      <protection locked="0"/>
    </xf>
    <xf numFmtId="0" fontId="8" fillId="6" borderId="21" xfId="0" applyFont="1" applyFill="1" applyBorder="1" applyAlignment="1">
      <alignment horizontal="center" vertical="center"/>
    </xf>
    <xf numFmtId="0" fontId="0" fillId="10" borderId="21" xfId="0" applyFill="1" applyBorder="1" applyAlignment="1" applyProtection="1">
      <alignment horizontal="center" vertical="center"/>
      <protection locked="0"/>
    </xf>
    <xf numFmtId="14" fontId="0" fillId="10" borderId="21" xfId="0" applyNumberFormat="1" applyFill="1" applyBorder="1" applyAlignment="1" applyProtection="1">
      <alignment horizontal="center" vertical="center"/>
      <protection locked="0"/>
    </xf>
    <xf numFmtId="0" fontId="4" fillId="7" borderId="21" xfId="0" applyFont="1" applyFill="1" applyBorder="1" applyAlignment="1">
      <alignment horizontal="right" vertical="center" indent="1"/>
    </xf>
    <xf numFmtId="0" fontId="4" fillId="4" borderId="23" xfId="0" applyFont="1" applyFill="1" applyBorder="1" applyAlignment="1">
      <alignment horizontal="right" vertical="center" wrapText="1" indent="1"/>
    </xf>
    <xf numFmtId="0" fontId="39" fillId="0" borderId="0" xfId="0" applyFont="1"/>
    <xf numFmtId="0" fontId="39" fillId="4" borderId="0" xfId="0" applyFont="1" applyFill="1"/>
    <xf numFmtId="0" fontId="37" fillId="7" borderId="0" xfId="0" applyFont="1" applyFill="1" applyAlignment="1">
      <alignment horizontal="left" vertical="center" indent="1"/>
    </xf>
    <xf numFmtId="0" fontId="0" fillId="4" borderId="21" xfId="0" applyFill="1" applyBorder="1" applyAlignment="1">
      <alignment horizontal="center" vertical="center" wrapText="1"/>
    </xf>
    <xf numFmtId="0" fontId="1" fillId="3" borderId="23" xfId="0" applyFont="1" applyFill="1" applyBorder="1" applyAlignment="1">
      <alignment horizontal="left" vertical="center" indent="1"/>
    </xf>
    <xf numFmtId="0" fontId="4" fillId="7" borderId="0" xfId="0" applyFont="1" applyFill="1" applyAlignment="1">
      <alignment horizontal="left" vertical="center" wrapText="1"/>
    </xf>
    <xf numFmtId="0" fontId="0" fillId="4" borderId="0" xfId="0" applyFill="1" applyAlignment="1">
      <alignment horizontal="left" vertical="center" wrapText="1"/>
    </xf>
    <xf numFmtId="0" fontId="38" fillId="4" borderId="0" xfId="0" applyFont="1" applyFill="1" applyAlignment="1">
      <alignment horizontal="center"/>
    </xf>
    <xf numFmtId="0" fontId="8" fillId="6" borderId="21" xfId="0" applyFont="1" applyFill="1" applyBorder="1" applyAlignment="1">
      <alignment horizontal="right" vertical="center"/>
    </xf>
    <xf numFmtId="0" fontId="1" fillId="4" borderId="23" xfId="0" applyFont="1" applyFill="1" applyBorder="1" applyAlignment="1">
      <alignment horizontal="left" vertical="center"/>
    </xf>
    <xf numFmtId="0" fontId="1" fillId="4" borderId="23" xfId="0" applyFont="1" applyFill="1" applyBorder="1" applyAlignment="1">
      <alignment vertical="center"/>
    </xf>
    <xf numFmtId="10" fontId="0" fillId="4" borderId="21" xfId="0" applyNumberFormat="1" applyFill="1" applyBorder="1" applyAlignment="1">
      <alignment horizontal="center" vertical="center"/>
    </xf>
    <xf numFmtId="10" fontId="0" fillId="4" borderId="21" xfId="0" applyNumberFormat="1" applyFill="1" applyBorder="1" applyAlignment="1">
      <alignment horizontal="center" wrapText="1"/>
    </xf>
    <xf numFmtId="0" fontId="0" fillId="12" borderId="21" xfId="0" quotePrefix="1" applyFill="1" applyBorder="1" applyAlignment="1">
      <alignment horizontal="center" wrapText="1"/>
    </xf>
    <xf numFmtId="0" fontId="0" fillId="12" borderId="21" xfId="0" applyFill="1" applyBorder="1" applyAlignment="1">
      <alignment horizontal="center" wrapText="1"/>
    </xf>
    <xf numFmtId="0" fontId="0" fillId="12" borderId="21" xfId="0" applyFill="1" applyBorder="1" applyAlignment="1">
      <alignment horizontal="center"/>
    </xf>
    <xf numFmtId="0" fontId="0" fillId="12" borderId="21" xfId="0" applyFill="1" applyBorder="1" applyAlignment="1">
      <alignment horizontal="center" vertical="center" wrapText="1"/>
    </xf>
    <xf numFmtId="10" fontId="0" fillId="4" borderId="21" xfId="0" applyNumberFormat="1" applyFill="1" applyBorder="1" applyAlignment="1">
      <alignment horizontal="center"/>
    </xf>
    <xf numFmtId="0" fontId="1" fillId="4" borderId="23" xfId="0" applyFont="1" applyFill="1" applyBorder="1" applyAlignment="1">
      <alignment horizontal="right" vertical="center" indent="1"/>
    </xf>
    <xf numFmtId="0" fontId="0" fillId="5" borderId="21" xfId="0" applyFill="1" applyBorder="1"/>
    <xf numFmtId="0" fontId="0" fillId="8" borderId="21" xfId="0" applyFill="1" applyBorder="1" applyAlignment="1">
      <alignment horizontal="center" vertical="center"/>
    </xf>
    <xf numFmtId="0" fontId="0" fillId="4" borderId="37" xfId="0" applyFill="1" applyBorder="1" applyAlignment="1">
      <alignment horizontal="right" vertical="center" indent="1"/>
    </xf>
    <xf numFmtId="0" fontId="0" fillId="4" borderId="38" xfId="0" applyFill="1" applyBorder="1" applyAlignment="1">
      <alignment horizontal="center" vertical="center"/>
    </xf>
    <xf numFmtId="10" fontId="0" fillId="4" borderId="39" xfId="0" applyNumberFormat="1" applyFill="1" applyBorder="1" applyAlignment="1">
      <alignment horizontal="center" vertical="center"/>
    </xf>
    <xf numFmtId="0" fontId="1" fillId="3" borderId="29" xfId="0" applyFont="1" applyFill="1" applyBorder="1" applyAlignment="1">
      <alignment horizontal="left" vertical="center" indent="1"/>
    </xf>
    <xf numFmtId="0" fontId="4" fillId="4" borderId="22" xfId="0" applyFont="1" applyFill="1" applyBorder="1" applyAlignment="1">
      <alignment horizontal="right" vertical="center"/>
    </xf>
    <xf numFmtId="0" fontId="4" fillId="4" borderId="22" xfId="0" applyFont="1" applyFill="1" applyBorder="1" applyAlignment="1">
      <alignment horizontal="left" vertical="center"/>
    </xf>
    <xf numFmtId="0" fontId="0" fillId="4" borderId="22" xfId="0" applyFill="1" applyBorder="1"/>
    <xf numFmtId="0" fontId="5" fillId="4" borderId="0" xfId="1" applyFill="1"/>
    <xf numFmtId="0" fontId="8" fillId="7" borderId="40" xfId="0" applyFont="1" applyFill="1" applyBorder="1" applyAlignment="1">
      <alignment horizontal="center" vertical="center"/>
    </xf>
    <xf numFmtId="0" fontId="8" fillId="6" borderId="7" xfId="0" applyFont="1" applyFill="1" applyBorder="1" applyAlignment="1">
      <alignment horizontal="left" vertical="center"/>
    </xf>
    <xf numFmtId="0" fontId="37" fillId="0" borderId="0" xfId="0" applyFont="1" applyAlignment="1">
      <alignment horizontal="right" vertical="top"/>
    </xf>
    <xf numFmtId="0" fontId="27" fillId="4" borderId="0" xfId="1" applyFont="1" applyFill="1" applyAlignment="1" applyProtection="1">
      <alignment horizontal="left"/>
      <protection locked="0"/>
    </xf>
    <xf numFmtId="0" fontId="1" fillId="4" borderId="0" xfId="0" applyFont="1" applyFill="1" applyAlignment="1">
      <alignment horizontal="left" wrapText="1"/>
    </xf>
    <xf numFmtId="0" fontId="0" fillId="4" borderId="0" xfId="0" applyFill="1" applyAlignment="1">
      <alignment horizontal="left" wrapText="1"/>
    </xf>
    <xf numFmtId="0" fontId="0" fillId="4" borderId="0" xfId="0" applyFill="1" applyAlignment="1">
      <alignment horizontal="left" vertical="justify" wrapText="1"/>
    </xf>
    <xf numFmtId="0" fontId="37" fillId="4" borderId="0" xfId="0" applyFont="1" applyFill="1" applyAlignment="1">
      <alignment horizontal="right" vertical="center" indent="1"/>
    </xf>
    <xf numFmtId="0" fontId="39" fillId="4" borderId="0" xfId="0" applyFont="1" applyFill="1" applyAlignment="1">
      <alignment horizontal="right" vertical="center" indent="1"/>
    </xf>
    <xf numFmtId="0" fontId="30" fillId="2" borderId="1" xfId="0" applyFont="1" applyFill="1" applyBorder="1" applyAlignment="1">
      <alignment horizontal="left" vertical="top" wrapText="1"/>
    </xf>
    <xf numFmtId="0" fontId="0" fillId="4" borderId="45" xfId="0" applyFill="1" applyBorder="1"/>
    <xf numFmtId="0" fontId="0" fillId="4" borderId="46" xfId="0" applyFill="1" applyBorder="1"/>
    <xf numFmtId="0" fontId="0" fillId="4" borderId="47" xfId="0" applyFill="1" applyBorder="1"/>
    <xf numFmtId="0" fontId="0" fillId="0" borderId="1" xfId="0" applyBorder="1"/>
    <xf numFmtId="0" fontId="10" fillId="0" borderId="1" xfId="0" applyFont="1" applyBorder="1" applyAlignment="1">
      <alignment horizontal="left" vertical="top"/>
    </xf>
    <xf numFmtId="0" fontId="0" fillId="4" borderId="50" xfId="0" applyFill="1" applyBorder="1"/>
    <xf numFmtId="0" fontId="0" fillId="4" borderId="51" xfId="0" applyFill="1" applyBorder="1"/>
    <xf numFmtId="0" fontId="0" fillId="13" borderId="48" xfId="0" applyFill="1" applyBorder="1"/>
    <xf numFmtId="0" fontId="1" fillId="13" borderId="2" xfId="0" applyFont="1" applyFill="1" applyBorder="1"/>
    <xf numFmtId="0" fontId="1" fillId="13" borderId="52" xfId="0" applyFont="1" applyFill="1" applyBorder="1"/>
    <xf numFmtId="0" fontId="1" fillId="13" borderId="53" xfId="0" applyFont="1" applyFill="1" applyBorder="1"/>
    <xf numFmtId="0" fontId="0" fillId="4" borderId="48" xfId="0" applyFill="1" applyBorder="1"/>
    <xf numFmtId="0" fontId="0" fillId="4" borderId="1" xfId="0" applyFill="1" applyBorder="1"/>
    <xf numFmtId="0" fontId="0" fillId="4" borderId="49" xfId="0" applyFill="1" applyBorder="1"/>
    <xf numFmtId="0" fontId="0" fillId="4" borderId="54" xfId="0" applyFill="1" applyBorder="1"/>
    <xf numFmtId="0" fontId="4" fillId="0" borderId="1" xfId="0" applyFont="1" applyBorder="1"/>
    <xf numFmtId="0" fontId="0" fillId="2" borderId="1" xfId="0" applyFill="1" applyBorder="1"/>
    <xf numFmtId="0" fontId="0" fillId="15" borderId="3" xfId="0" applyFill="1" applyBorder="1"/>
    <xf numFmtId="0" fontId="0" fillId="15" borderId="1" xfId="0" applyFill="1" applyBorder="1"/>
    <xf numFmtId="0" fontId="0" fillId="0" borderId="46" xfId="0" applyBorder="1"/>
    <xf numFmtId="0" fontId="1" fillId="15" borderId="1" xfId="0" applyFont="1" applyFill="1" applyBorder="1"/>
    <xf numFmtId="0" fontId="0" fillId="2" borderId="54" xfId="0" applyFill="1" applyBorder="1"/>
    <xf numFmtId="0" fontId="0" fillId="0" borderId="55" xfId="0" applyBorder="1"/>
    <xf numFmtId="0" fontId="0" fillId="0" borderId="56" xfId="0" applyBorder="1"/>
    <xf numFmtId="0" fontId="0" fillId="0" borderId="57" xfId="0" applyBorder="1"/>
    <xf numFmtId="0" fontId="0" fillId="0" borderId="58" xfId="0" applyBorder="1"/>
    <xf numFmtId="0" fontId="0" fillId="0" borderId="50" xfId="0" applyBorder="1"/>
    <xf numFmtId="0" fontId="0" fillId="0" borderId="51" xfId="0" applyBorder="1"/>
    <xf numFmtId="0" fontId="27" fillId="0" borderId="0" xfId="1" applyFont="1" applyProtection="1">
      <protection locked="0"/>
    </xf>
    <xf numFmtId="0" fontId="5" fillId="0" borderId="0" xfId="1" applyProtection="1">
      <protection locked="0"/>
    </xf>
    <xf numFmtId="0" fontId="0" fillId="4" borderId="0" xfId="0" applyFill="1" applyAlignment="1">
      <alignment vertical="justify" wrapText="1"/>
    </xf>
    <xf numFmtId="0" fontId="0" fillId="4" borderId="0" xfId="0" applyFill="1" applyAlignment="1">
      <alignment horizontal="left" vertical="justify"/>
    </xf>
    <xf numFmtId="0" fontId="0" fillId="4" borderId="22" xfId="0" applyFill="1" applyBorder="1" applyAlignment="1">
      <alignment vertical="center" wrapText="1"/>
    </xf>
    <xf numFmtId="0" fontId="0" fillId="0" borderId="22" xfId="0" applyBorder="1" applyAlignment="1">
      <alignment vertical="center" wrapText="1"/>
    </xf>
    <xf numFmtId="0" fontId="0" fillId="4" borderId="31" xfId="0" applyFill="1" applyBorder="1" applyAlignment="1">
      <alignment horizontal="center" vertical="center" wrapText="1"/>
    </xf>
    <xf numFmtId="0" fontId="0" fillId="4" borderId="59" xfId="0" applyFill="1" applyBorder="1"/>
    <xf numFmtId="0" fontId="0" fillId="0" borderId="59" xfId="0" applyBorder="1" applyAlignment="1">
      <alignment vertical="center"/>
    </xf>
    <xf numFmtId="0" fontId="0" fillId="3" borderId="36" xfId="0" applyFill="1" applyBorder="1" applyAlignment="1">
      <alignment horizontal="center" vertical="center"/>
    </xf>
    <xf numFmtId="0" fontId="0" fillId="11" borderId="61" xfId="0" applyFill="1" applyBorder="1"/>
    <xf numFmtId="0" fontId="0" fillId="9" borderId="21" xfId="0" applyFill="1" applyBorder="1" applyAlignment="1" applyProtection="1">
      <alignment wrapText="1" shrinkToFit="1"/>
      <protection locked="0"/>
    </xf>
    <xf numFmtId="0" fontId="15" fillId="4" borderId="0" xfId="0" applyFont="1" applyFill="1"/>
    <xf numFmtId="0" fontId="0" fillId="16" borderId="21" xfId="0" applyFill="1" applyBorder="1" applyAlignment="1">
      <alignment horizontal="left" vertical="center" wrapText="1" shrinkToFit="1"/>
    </xf>
    <xf numFmtId="0" fontId="1" fillId="4" borderId="0" xfId="0" applyFont="1" applyFill="1" applyAlignment="1">
      <alignment horizontal="left" vertical="center"/>
    </xf>
    <xf numFmtId="0" fontId="0" fillId="4" borderId="0" xfId="0" applyFill="1" applyAlignment="1">
      <alignment horizontal="left"/>
    </xf>
    <xf numFmtId="0" fontId="0" fillId="4" borderId="0" xfId="0" applyFill="1" applyAlignment="1">
      <alignment horizontal="right" indent="1"/>
    </xf>
    <xf numFmtId="0" fontId="1" fillId="4" borderId="23" xfId="0" applyFont="1" applyFill="1" applyBorder="1" applyAlignment="1">
      <alignment horizontal="left" vertical="center" indent="1"/>
    </xf>
    <xf numFmtId="10" fontId="0" fillId="11" borderId="21" xfId="0" applyNumberFormat="1" applyFill="1" applyBorder="1" applyAlignment="1">
      <alignment horizontal="center" vertical="center"/>
    </xf>
    <xf numFmtId="0" fontId="1" fillId="4" borderId="60" xfId="0" applyFont="1" applyFill="1" applyBorder="1" applyAlignment="1">
      <alignment horizontal="left" vertical="top" wrapText="1"/>
    </xf>
    <xf numFmtId="0" fontId="0" fillId="4" borderId="0" xfId="0" applyFill="1" applyAlignment="1">
      <alignment vertical="top"/>
    </xf>
    <xf numFmtId="0" fontId="1" fillId="4" borderId="0" xfId="0" applyFont="1" applyFill="1" applyAlignment="1">
      <alignment vertical="center"/>
    </xf>
    <xf numFmtId="0" fontId="1" fillId="4" borderId="0" xfId="0" applyFont="1" applyFill="1" applyAlignment="1">
      <alignment horizontal="right" vertical="center" indent="1"/>
    </xf>
    <xf numFmtId="0" fontId="31" fillId="0" borderId="0" xfId="0" applyFont="1"/>
    <xf numFmtId="0" fontId="1" fillId="4" borderId="0" xfId="0" applyFont="1" applyFill="1" applyAlignment="1">
      <alignment vertical="top"/>
    </xf>
    <xf numFmtId="0" fontId="1" fillId="17" borderId="1" xfId="0" applyFont="1" applyFill="1" applyBorder="1"/>
    <xf numFmtId="0" fontId="1" fillId="18" borderId="1" xfId="0" applyFont="1" applyFill="1" applyBorder="1"/>
    <xf numFmtId="0" fontId="0" fillId="17" borderId="1" xfId="0" applyFill="1" applyBorder="1" applyAlignment="1">
      <alignment horizontal="center" vertical="top"/>
    </xf>
    <xf numFmtId="0" fontId="0" fillId="17" borderId="1" xfId="0" applyFill="1" applyBorder="1" applyAlignment="1">
      <alignment horizontal="left" vertical="top" wrapText="1"/>
    </xf>
    <xf numFmtId="0" fontId="0" fillId="18" borderId="1" xfId="0" applyFill="1" applyBorder="1" applyAlignment="1">
      <alignment horizontal="center" vertical="top"/>
    </xf>
    <xf numFmtId="0" fontId="0" fillId="18" borderId="1" xfId="0" applyFill="1" applyBorder="1" applyAlignment="1">
      <alignment horizontal="left" vertical="top" wrapText="1"/>
    </xf>
    <xf numFmtId="0" fontId="0" fillId="0" borderId="0" xfId="0" applyAlignment="1">
      <alignment horizontal="left" vertical="top"/>
    </xf>
    <xf numFmtId="0" fontId="0" fillId="0" borderId="0" xfId="0" quotePrefix="1"/>
    <xf numFmtId="0" fontId="8" fillId="6" borderId="33" xfId="0" applyFont="1" applyFill="1" applyBorder="1" applyAlignment="1">
      <alignment horizontal="center" vertical="center"/>
    </xf>
    <xf numFmtId="0" fontId="0" fillId="3" borderId="23" xfId="0" applyFill="1" applyBorder="1" applyAlignment="1">
      <alignment horizontal="center" vertical="center"/>
    </xf>
    <xf numFmtId="0" fontId="0" fillId="4" borderId="28" xfId="0" applyFill="1" applyBorder="1" applyAlignment="1">
      <alignment vertical="center" wrapText="1"/>
    </xf>
    <xf numFmtId="0" fontId="0" fillId="0" borderId="28" xfId="0" applyBorder="1" applyAlignment="1">
      <alignment vertical="center" wrapText="1"/>
    </xf>
    <xf numFmtId="0" fontId="5" fillId="4" borderId="0" xfId="1" applyFill="1" applyAlignment="1" applyProtection="1">
      <alignment vertical="center"/>
      <protection locked="0"/>
    </xf>
    <xf numFmtId="0" fontId="8" fillId="6" borderId="79" xfId="0" applyFont="1" applyFill="1" applyBorder="1" applyAlignment="1">
      <alignment horizontal="center" vertical="center"/>
    </xf>
    <xf numFmtId="0" fontId="0" fillId="4" borderId="80" xfId="0" applyFill="1" applyBorder="1" applyAlignment="1" applyProtection="1">
      <alignment vertical="center"/>
      <protection locked="0"/>
    </xf>
    <xf numFmtId="0" fontId="6" fillId="4" borderId="0" xfId="0" applyFont="1" applyFill="1" applyAlignment="1">
      <alignment vertical="center"/>
    </xf>
    <xf numFmtId="0" fontId="6" fillId="4" borderId="45" xfId="0" applyFont="1" applyFill="1" applyBorder="1" applyAlignment="1">
      <alignment vertical="center"/>
    </xf>
    <xf numFmtId="0" fontId="6" fillId="4" borderId="46" xfId="0" applyFont="1" applyFill="1" applyBorder="1" applyAlignment="1">
      <alignment vertical="center"/>
    </xf>
    <xf numFmtId="0" fontId="6" fillId="4" borderId="47" xfId="0" applyFont="1" applyFill="1" applyBorder="1" applyAlignment="1">
      <alignment vertical="center"/>
    </xf>
    <xf numFmtId="0" fontId="6" fillId="0" borderId="0" xfId="0" applyFont="1" applyAlignment="1">
      <alignment vertical="center"/>
    </xf>
    <xf numFmtId="0" fontId="6" fillId="4" borderId="50" xfId="0" applyFont="1" applyFill="1" applyBorder="1" applyAlignment="1">
      <alignment vertical="center"/>
    </xf>
    <xf numFmtId="0" fontId="6" fillId="4" borderId="51" xfId="0" applyFont="1" applyFill="1" applyBorder="1" applyAlignment="1">
      <alignment vertical="center"/>
    </xf>
    <xf numFmtId="0" fontId="6" fillId="13" borderId="48" xfId="0" applyFont="1" applyFill="1" applyBorder="1" applyAlignment="1">
      <alignment vertical="center"/>
    </xf>
    <xf numFmtId="0" fontId="41" fillId="13" borderId="2" xfId="0" applyFont="1" applyFill="1" applyBorder="1" applyAlignment="1">
      <alignment vertical="center"/>
    </xf>
    <xf numFmtId="0" fontId="41" fillId="13" borderId="52" xfId="0" applyFont="1" applyFill="1" applyBorder="1" applyAlignment="1">
      <alignment vertical="center"/>
    </xf>
    <xf numFmtId="0" fontId="41" fillId="13" borderId="53" xfId="0" applyFont="1" applyFill="1" applyBorder="1" applyAlignment="1">
      <alignment vertical="center"/>
    </xf>
    <xf numFmtId="0" fontId="6" fillId="4" borderId="48" xfId="0" applyFont="1" applyFill="1" applyBorder="1" applyAlignment="1">
      <alignment vertical="center"/>
    </xf>
    <xf numFmtId="0" fontId="6" fillId="4" borderId="1" xfId="0" applyFont="1" applyFill="1" applyBorder="1" applyAlignment="1">
      <alignment vertical="center"/>
    </xf>
    <xf numFmtId="0" fontId="6" fillId="4" borderId="54" xfId="0" applyFont="1" applyFill="1" applyBorder="1" applyAlignment="1">
      <alignment vertical="center"/>
    </xf>
    <xf numFmtId="0" fontId="6" fillId="4" borderId="49" xfId="0" applyFont="1" applyFill="1" applyBorder="1" applyAlignment="1">
      <alignment vertical="center"/>
    </xf>
    <xf numFmtId="0" fontId="43" fillId="2" borderId="1" xfId="0" applyFont="1" applyFill="1" applyBorder="1" applyAlignment="1">
      <alignment horizontal="left" vertical="top" wrapText="1"/>
    </xf>
    <xf numFmtId="0" fontId="45" fillId="0" borderId="1" xfId="0" applyFont="1" applyBorder="1" applyAlignment="1">
      <alignment horizontal="left" vertical="top"/>
    </xf>
    <xf numFmtId="0" fontId="45" fillId="15" borderId="1" xfId="0" applyFont="1" applyFill="1" applyBorder="1" applyAlignment="1">
      <alignment horizontal="left" vertical="top"/>
    </xf>
    <xf numFmtId="0" fontId="42" fillId="2" borderId="1" xfId="0" applyFont="1" applyFill="1" applyBorder="1" applyAlignment="1">
      <alignment vertical="top"/>
    </xf>
    <xf numFmtId="0" fontId="44" fillId="4" borderId="0" xfId="0" applyFont="1" applyFill="1" applyAlignment="1">
      <alignment vertical="top"/>
    </xf>
    <xf numFmtId="0" fontId="44" fillId="4" borderId="45" xfId="0" applyFont="1" applyFill="1" applyBorder="1" applyAlignment="1">
      <alignment vertical="top"/>
    </xf>
    <xf numFmtId="0" fontId="44" fillId="4" borderId="46" xfId="0" applyFont="1" applyFill="1" applyBorder="1" applyAlignment="1">
      <alignment vertical="top"/>
    </xf>
    <xf numFmtId="0" fontId="44" fillId="4" borderId="47" xfId="0" applyFont="1" applyFill="1" applyBorder="1" applyAlignment="1">
      <alignment vertical="top"/>
    </xf>
    <xf numFmtId="0" fontId="44" fillId="0" borderId="1" xfId="0" applyFont="1" applyBorder="1" applyAlignment="1">
      <alignment vertical="top"/>
    </xf>
    <xf numFmtId="0" fontId="42" fillId="4" borderId="49" xfId="0" applyFont="1" applyFill="1" applyBorder="1" applyAlignment="1">
      <alignment horizontal="center" vertical="top"/>
    </xf>
    <xf numFmtId="0" fontId="42" fillId="4" borderId="48" xfId="0" applyFont="1" applyFill="1" applyBorder="1" applyAlignment="1">
      <alignment horizontal="center" vertical="top"/>
    </xf>
    <xf numFmtId="0" fontId="42" fillId="4" borderId="3" xfId="0" applyFont="1" applyFill="1" applyBorder="1" applyAlignment="1">
      <alignment horizontal="center" vertical="top"/>
    </xf>
    <xf numFmtId="0" fontId="44" fillId="4" borderId="50" xfId="0" applyFont="1" applyFill="1" applyBorder="1" applyAlignment="1">
      <alignment vertical="top"/>
    </xf>
    <xf numFmtId="0" fontId="44" fillId="4" borderId="51" xfId="0" applyFont="1" applyFill="1" applyBorder="1" applyAlignment="1">
      <alignment vertical="top"/>
    </xf>
    <xf numFmtId="0" fontId="42" fillId="2" borderId="48" xfId="0" applyFont="1" applyFill="1" applyBorder="1" applyAlignment="1">
      <alignment vertical="top"/>
    </xf>
    <xf numFmtId="0" fontId="42" fillId="13" borderId="3" xfId="0" applyFont="1" applyFill="1" applyBorder="1" applyAlignment="1">
      <alignment vertical="top"/>
    </xf>
    <xf numFmtId="0" fontId="42" fillId="13" borderId="1" xfId="0" applyFont="1" applyFill="1" applyBorder="1" applyAlignment="1">
      <alignment vertical="top"/>
    </xf>
    <xf numFmtId="0" fontId="42" fillId="2" borderId="49" xfId="0" applyFont="1" applyFill="1" applyBorder="1" applyAlignment="1">
      <alignment vertical="top"/>
    </xf>
    <xf numFmtId="0" fontId="44" fillId="13" borderId="48" xfId="0" applyFont="1" applyFill="1" applyBorder="1" applyAlignment="1">
      <alignment vertical="top"/>
    </xf>
    <xf numFmtId="0" fontId="42" fillId="13" borderId="2" xfId="0" applyFont="1" applyFill="1" applyBorder="1" applyAlignment="1">
      <alignment vertical="top"/>
    </xf>
    <xf numFmtId="0" fontId="42" fillId="13" borderId="52" xfId="0" applyFont="1" applyFill="1" applyBorder="1" applyAlignment="1">
      <alignment vertical="top"/>
    </xf>
    <xf numFmtId="0" fontId="42" fillId="13" borderId="53" xfId="0" applyFont="1" applyFill="1" applyBorder="1" applyAlignment="1">
      <alignment vertical="top"/>
    </xf>
    <xf numFmtId="0" fontId="44" fillId="14" borderId="48" xfId="0" applyFont="1" applyFill="1" applyBorder="1" applyAlignment="1">
      <alignment vertical="top"/>
    </xf>
    <xf numFmtId="0" fontId="44" fillId="14" borderId="3" xfId="0" applyFont="1" applyFill="1" applyBorder="1" applyAlignment="1">
      <alignment vertical="top"/>
    </xf>
    <xf numFmtId="0" fontId="44" fillId="14" borderId="1" xfId="0" applyFont="1" applyFill="1" applyBorder="1" applyAlignment="1">
      <alignment vertical="top"/>
    </xf>
    <xf numFmtId="0" fontId="44" fillId="14" borderId="49" xfId="0" applyFont="1" applyFill="1" applyBorder="1" applyAlignment="1">
      <alignment vertical="top"/>
    </xf>
    <xf numFmtId="0" fontId="44" fillId="4" borderId="48" xfId="0" applyFont="1" applyFill="1" applyBorder="1" applyAlignment="1">
      <alignment vertical="top"/>
    </xf>
    <xf numFmtId="0" fontId="44" fillId="4" borderId="1" xfId="0" applyFont="1" applyFill="1" applyBorder="1" applyAlignment="1">
      <alignment vertical="top"/>
    </xf>
    <xf numFmtId="0" fontId="44" fillId="4" borderId="54" xfId="0" applyFont="1" applyFill="1" applyBorder="1" applyAlignment="1">
      <alignment vertical="top"/>
    </xf>
    <xf numFmtId="0" fontId="44" fillId="4" borderId="49" xfId="0" applyFont="1" applyFill="1" applyBorder="1" applyAlignment="1">
      <alignment vertical="top"/>
    </xf>
    <xf numFmtId="0" fontId="44" fillId="0" borderId="0" xfId="0" applyFont="1" applyAlignment="1">
      <alignment vertical="top"/>
    </xf>
    <xf numFmtId="0" fontId="44" fillId="4" borderId="3" xfId="0" applyFont="1" applyFill="1" applyBorder="1" applyAlignment="1">
      <alignment vertical="top"/>
    </xf>
    <xf numFmtId="0" fontId="44" fillId="15" borderId="1" xfId="0" applyFont="1" applyFill="1" applyBorder="1" applyAlignment="1">
      <alignment vertical="top"/>
    </xf>
    <xf numFmtId="0" fontId="44" fillId="15" borderId="0" xfId="0" applyFont="1" applyFill="1" applyAlignment="1">
      <alignment vertical="top"/>
    </xf>
    <xf numFmtId="0" fontId="44" fillId="15" borderId="48" xfId="0" applyFont="1" applyFill="1" applyBorder="1" applyAlignment="1">
      <alignment vertical="top"/>
    </xf>
    <xf numFmtId="0" fontId="44" fillId="15" borderId="3" xfId="0" applyFont="1" applyFill="1" applyBorder="1" applyAlignment="1">
      <alignment vertical="top"/>
    </xf>
    <xf numFmtId="0" fontId="44" fillId="15" borderId="49" xfId="0" applyFont="1" applyFill="1" applyBorder="1" applyAlignment="1">
      <alignment vertical="top"/>
    </xf>
    <xf numFmtId="0" fontId="45" fillId="0" borderId="1" xfId="0" applyFont="1" applyBorder="1" applyAlignment="1">
      <alignment vertical="top"/>
    </xf>
    <xf numFmtId="0" fontId="45" fillId="14" borderId="1" xfId="0" applyFont="1" applyFill="1" applyBorder="1" applyAlignment="1">
      <alignment horizontal="left" vertical="top"/>
    </xf>
    <xf numFmtId="0" fontId="45" fillId="2" borderId="1" xfId="0" applyFont="1" applyFill="1" applyBorder="1" applyAlignment="1">
      <alignment horizontal="left" vertical="top"/>
    </xf>
    <xf numFmtId="0" fontId="45" fillId="15" borderId="1" xfId="0" applyFont="1" applyFill="1" applyBorder="1" applyAlignment="1">
      <alignment vertical="top"/>
    </xf>
    <xf numFmtId="0" fontId="44" fillId="2" borderId="1" xfId="0" applyFont="1" applyFill="1" applyBorder="1" applyAlignment="1">
      <alignment vertical="top"/>
    </xf>
    <xf numFmtId="0" fontId="14" fillId="4" borderId="0" xfId="0" applyFont="1" applyFill="1" applyAlignment="1">
      <alignment vertical="center"/>
    </xf>
    <xf numFmtId="0" fontId="44" fillId="0" borderId="1" xfId="0" applyFont="1" applyBorder="1" applyAlignment="1">
      <alignment vertical="top" wrapText="1"/>
    </xf>
    <xf numFmtId="0" fontId="0" fillId="19" borderId="0" xfId="0" applyFill="1"/>
    <xf numFmtId="0" fontId="0" fillId="13" borderId="0" xfId="0" applyFill="1"/>
    <xf numFmtId="14" fontId="0" fillId="2" borderId="0" xfId="0" applyNumberFormat="1" applyFill="1"/>
    <xf numFmtId="0" fontId="0" fillId="15" borderId="0" xfId="0" applyFill="1"/>
    <xf numFmtId="164" fontId="4" fillId="4" borderId="0" xfId="0" applyNumberFormat="1" applyFont="1" applyFill="1" applyAlignment="1">
      <alignment horizontal="right" vertical="center"/>
    </xf>
    <xf numFmtId="0" fontId="1" fillId="4" borderId="0" xfId="0" applyFont="1" applyFill="1" applyAlignment="1">
      <alignment horizontal="left" vertical="top" wrapText="1"/>
    </xf>
    <xf numFmtId="0" fontId="0" fillId="13" borderId="0" xfId="0" applyFill="1" applyAlignment="1">
      <alignment wrapText="1"/>
    </xf>
    <xf numFmtId="0" fontId="0" fillId="11" borderId="60" xfId="0" applyFill="1" applyBorder="1"/>
    <xf numFmtId="0" fontId="0" fillId="11" borderId="30" xfId="0" applyFill="1" applyBorder="1"/>
    <xf numFmtId="0" fontId="44" fillId="3" borderId="1" xfId="0" applyFont="1" applyFill="1" applyBorder="1" applyAlignment="1">
      <alignment vertical="top" wrapText="1"/>
    </xf>
    <xf numFmtId="0" fontId="45" fillId="3" borderId="1" xfId="0" applyFont="1" applyFill="1" applyBorder="1" applyAlignment="1">
      <alignment horizontal="left" vertical="top"/>
    </xf>
    <xf numFmtId="0" fontId="44" fillId="3" borderId="0" xfId="0" applyFont="1" applyFill="1" applyAlignment="1">
      <alignment vertical="top"/>
    </xf>
    <xf numFmtId="0" fontId="44" fillId="3" borderId="48" xfId="0" applyFont="1" applyFill="1" applyBorder="1" applyAlignment="1">
      <alignment vertical="top"/>
    </xf>
    <xf numFmtId="0" fontId="44" fillId="3" borderId="3" xfId="0" applyFont="1" applyFill="1" applyBorder="1" applyAlignment="1">
      <alignment vertical="top"/>
    </xf>
    <xf numFmtId="0" fontId="44" fillId="3" borderId="1" xfId="0" applyFont="1" applyFill="1" applyBorder="1" applyAlignment="1">
      <alignment vertical="top"/>
    </xf>
    <xf numFmtId="0" fontId="44" fillId="3" borderId="49" xfId="0" applyFont="1" applyFill="1" applyBorder="1" applyAlignment="1">
      <alignment vertical="top"/>
    </xf>
    <xf numFmtId="0" fontId="16" fillId="4" borderId="0" xfId="0" applyFont="1" applyFill="1"/>
    <xf numFmtId="0" fontId="38" fillId="7" borderId="0" xfId="0" applyFont="1" applyFill="1" applyAlignment="1">
      <alignment horizontal="left" vertical="center" indent="1"/>
    </xf>
    <xf numFmtId="0" fontId="38" fillId="4" borderId="0" xfId="0" applyFont="1" applyFill="1" applyAlignment="1">
      <alignment horizontal="right" vertical="center" indent="1"/>
    </xf>
    <xf numFmtId="0" fontId="38" fillId="0" borderId="0" xfId="0" applyFont="1" applyAlignment="1">
      <alignment horizontal="right" indent="1"/>
    </xf>
    <xf numFmtId="0" fontId="8" fillId="6" borderId="26" xfId="0" applyFont="1" applyFill="1" applyBorder="1" applyAlignment="1">
      <alignment vertical="center"/>
    </xf>
    <xf numFmtId="0" fontId="8" fillId="6" borderId="22" xfId="0" applyFont="1" applyFill="1" applyBorder="1" applyAlignment="1">
      <alignment vertical="center"/>
    </xf>
    <xf numFmtId="0" fontId="8" fillId="6" borderId="23" xfId="0" applyFont="1" applyFill="1" applyBorder="1" applyAlignment="1">
      <alignment vertical="center"/>
    </xf>
    <xf numFmtId="0" fontId="1" fillId="4" borderId="23" xfId="0" applyFont="1" applyFill="1" applyBorder="1" applyAlignment="1">
      <alignment horizontal="left" vertical="center" wrapText="1"/>
    </xf>
    <xf numFmtId="0" fontId="0" fillId="11" borderId="59" xfId="0" applyFill="1" applyBorder="1"/>
    <xf numFmtId="0" fontId="0" fillId="11" borderId="36" xfId="0" applyFill="1" applyBorder="1"/>
    <xf numFmtId="0" fontId="0" fillId="11" borderId="40" xfId="0" applyFill="1" applyBorder="1"/>
    <xf numFmtId="0" fontId="4" fillId="11" borderId="40" xfId="0" applyFont="1" applyFill="1" applyBorder="1" applyAlignment="1">
      <alignment vertical="center" wrapText="1"/>
    </xf>
    <xf numFmtId="0" fontId="1" fillId="11" borderId="0" xfId="0" applyFont="1" applyFill="1" applyAlignment="1">
      <alignment horizontal="left" vertical="center" indent="1"/>
    </xf>
    <xf numFmtId="0" fontId="4" fillId="11" borderId="0" xfId="0" applyFont="1" applyFill="1" applyAlignment="1">
      <alignment horizontal="center" vertical="center"/>
    </xf>
    <xf numFmtId="0" fontId="4" fillId="11" borderId="60" xfId="0" applyFont="1" applyFill="1" applyBorder="1" applyAlignment="1">
      <alignment horizontal="left" vertical="center" wrapText="1"/>
    </xf>
    <xf numFmtId="0" fontId="4" fillId="4" borderId="59" xfId="0" applyFont="1" applyFill="1" applyBorder="1" applyAlignment="1">
      <alignment horizontal="right" vertical="center" wrapText="1" indent="1"/>
    </xf>
    <xf numFmtId="14" fontId="0" fillId="7" borderId="59" xfId="0" applyNumberFormat="1" applyFill="1" applyBorder="1" applyAlignment="1" applyProtection="1">
      <alignment horizontal="center" vertical="center"/>
      <protection locked="0"/>
    </xf>
    <xf numFmtId="14" fontId="0" fillId="4" borderId="21" xfId="0" applyNumberFormat="1" applyFill="1" applyBorder="1" applyProtection="1">
      <protection locked="0"/>
    </xf>
    <xf numFmtId="0" fontId="0" fillId="0" borderId="22" xfId="0" applyBorder="1" applyAlignment="1">
      <alignment horizontal="center" vertical="center"/>
    </xf>
    <xf numFmtId="0" fontId="0" fillId="0" borderId="28" xfId="0" applyBorder="1" applyAlignment="1">
      <alignment horizontal="center" vertical="center"/>
    </xf>
    <xf numFmtId="0" fontId="0" fillId="11" borderId="60" xfId="0" applyFill="1" applyBorder="1" applyAlignment="1">
      <alignment horizontal="center"/>
    </xf>
    <xf numFmtId="0" fontId="0" fillId="11" borderId="0" xfId="0" applyFill="1" applyAlignment="1">
      <alignment horizontal="center"/>
    </xf>
    <xf numFmtId="0" fontId="1" fillId="4" borderId="0" xfId="0" applyFont="1" applyFill="1" applyAlignment="1">
      <alignment vertical="top" wrapText="1"/>
    </xf>
    <xf numFmtId="0" fontId="0" fillId="15" borderId="0" xfId="0" applyFill="1" applyAlignment="1">
      <alignment wrapText="1"/>
    </xf>
    <xf numFmtId="0" fontId="0" fillId="13" borderId="0" xfId="0" applyFill="1" applyAlignment="1">
      <alignment horizontal="left" vertical="center" wrapText="1"/>
    </xf>
    <xf numFmtId="0" fontId="0" fillId="13" borderId="0" xfId="0" applyFill="1" applyAlignment="1">
      <alignment vertical="center" wrapText="1"/>
    </xf>
    <xf numFmtId="0" fontId="4" fillId="13" borderId="0" xfId="0" applyFont="1" applyFill="1" applyAlignment="1">
      <alignment horizontal="right" vertical="center" indent="1"/>
    </xf>
    <xf numFmtId="0" fontId="4" fillId="13" borderId="0" xfId="0" applyFont="1" applyFill="1" applyAlignment="1">
      <alignment horizontal="right" indent="1"/>
    </xf>
    <xf numFmtId="0" fontId="0" fillId="0" borderId="0" xfId="0" applyAlignment="1">
      <alignment wrapText="1"/>
    </xf>
    <xf numFmtId="49" fontId="36" fillId="0" borderId="0" xfId="0" applyNumberFormat="1" applyFont="1" applyAlignment="1">
      <alignment vertical="top" wrapText="1"/>
    </xf>
    <xf numFmtId="0" fontId="4" fillId="7" borderId="0" xfId="0" applyFont="1" applyFill="1" applyAlignment="1">
      <alignment horizontal="right" vertical="center" indent="1"/>
    </xf>
    <xf numFmtId="0" fontId="26" fillId="6" borderId="21" xfId="0" applyFont="1" applyFill="1" applyBorder="1" applyAlignment="1">
      <alignment vertical="center" wrapText="1"/>
    </xf>
    <xf numFmtId="0" fontId="0" fillId="0" borderId="21" xfId="0" applyBorder="1" applyAlignment="1" applyProtection="1">
      <alignment horizontal="left" vertical="center" wrapText="1" shrinkToFit="1"/>
      <protection locked="0"/>
    </xf>
    <xf numFmtId="0" fontId="0" fillId="20" borderId="21" xfId="0" applyFill="1" applyBorder="1" applyAlignment="1">
      <alignment horizontal="center" vertical="center"/>
    </xf>
    <xf numFmtId="0" fontId="4" fillId="0" borderId="21" xfId="0" applyFont="1" applyBorder="1" applyAlignment="1" applyProtection="1">
      <alignment horizontal="center" vertical="center"/>
      <protection locked="0"/>
    </xf>
    <xf numFmtId="0" fontId="3" fillId="0" borderId="0" xfId="0" applyFont="1" applyAlignment="1">
      <alignment horizontal="right" indent="1"/>
    </xf>
    <xf numFmtId="0" fontId="8" fillId="6" borderId="76" xfId="0" applyFont="1" applyFill="1" applyBorder="1" applyAlignment="1">
      <alignment horizontal="center" vertical="center"/>
    </xf>
    <xf numFmtId="0" fontId="4" fillId="4" borderId="0" xfId="0" applyFont="1" applyFill="1" applyAlignment="1" applyProtection="1">
      <alignment horizontal="center" vertical="center" wrapText="1"/>
      <protection locked="0"/>
    </xf>
    <xf numFmtId="0" fontId="4" fillId="0" borderId="21" xfId="0" applyFont="1" applyBorder="1" applyAlignment="1" applyProtection="1">
      <alignment horizontal="left" vertical="center" wrapText="1"/>
      <protection locked="0"/>
    </xf>
    <xf numFmtId="0" fontId="0" fillId="4" borderId="9" xfId="0" applyFill="1" applyBorder="1"/>
    <xf numFmtId="0" fontId="0" fillId="4" borderId="22" xfId="0" applyFill="1" applyBorder="1" applyAlignment="1">
      <alignment horizontal="center" vertical="center"/>
    </xf>
    <xf numFmtId="0" fontId="0" fillId="4" borderId="0" xfId="0" applyFill="1" applyAlignment="1">
      <alignment horizontal="center" vertical="center" wrapText="1"/>
    </xf>
    <xf numFmtId="0" fontId="13" fillId="4" borderId="22" xfId="0" applyFont="1" applyFill="1" applyBorder="1" applyAlignment="1">
      <alignment horizontal="left" vertical="center" wrapText="1"/>
    </xf>
    <xf numFmtId="0" fontId="4" fillId="4" borderId="22" xfId="0" applyFont="1" applyFill="1" applyBorder="1" applyAlignment="1">
      <alignment horizontal="left" vertical="center" indent="1"/>
    </xf>
    <xf numFmtId="0" fontId="4" fillId="4" borderId="0" xfId="0" applyFont="1" applyFill="1" applyAlignment="1">
      <alignment horizontal="center" vertical="center"/>
    </xf>
    <xf numFmtId="0" fontId="4" fillId="4" borderId="0" xfId="0" applyFont="1" applyFill="1" applyAlignment="1">
      <alignment horizontal="left" vertical="center" wrapText="1"/>
    </xf>
    <xf numFmtId="0" fontId="2" fillId="4" borderId="70" xfId="0" applyFont="1" applyFill="1" applyBorder="1" applyAlignment="1">
      <alignment horizontal="center" vertical="center"/>
    </xf>
    <xf numFmtId="0" fontId="4" fillId="3" borderId="0" xfId="0" applyFont="1" applyFill="1" applyAlignment="1">
      <alignment horizontal="center" vertical="center" wrapText="1"/>
    </xf>
    <xf numFmtId="0" fontId="1" fillId="3" borderId="0" xfId="0" applyFont="1" applyFill="1" applyAlignment="1">
      <alignment horizontal="left" vertical="center" indent="1"/>
    </xf>
    <xf numFmtId="0" fontId="4" fillId="3" borderId="0" xfId="0" applyFont="1" applyFill="1" applyAlignment="1">
      <alignment horizontal="center" vertical="center"/>
    </xf>
    <xf numFmtId="0" fontId="4" fillId="3" borderId="60" xfId="0" applyFont="1" applyFill="1" applyBorder="1" applyAlignment="1">
      <alignment horizontal="left" vertical="center" wrapText="1"/>
    </xf>
    <xf numFmtId="0" fontId="0" fillId="3" borderId="61" xfId="0" applyFill="1" applyBorder="1" applyAlignment="1">
      <alignment horizontal="center" vertical="center" wrapText="1"/>
    </xf>
    <xf numFmtId="0" fontId="4" fillId="3" borderId="59" xfId="0" applyFont="1" applyFill="1" applyBorder="1" applyAlignment="1">
      <alignment horizontal="center" vertical="center" wrapText="1"/>
    </xf>
    <xf numFmtId="0" fontId="1" fillId="3" borderId="59" xfId="0" applyFont="1" applyFill="1" applyBorder="1" applyAlignment="1">
      <alignment horizontal="left" vertical="center" indent="1"/>
    </xf>
    <xf numFmtId="0" fontId="4" fillId="3" borderId="59" xfId="0" applyFont="1" applyFill="1" applyBorder="1" applyAlignment="1">
      <alignment horizontal="center" vertical="center"/>
    </xf>
    <xf numFmtId="0" fontId="4" fillId="3" borderId="36" xfId="0" applyFont="1" applyFill="1" applyBorder="1" applyAlignment="1">
      <alignment horizontal="left" vertical="center" wrapText="1"/>
    </xf>
    <xf numFmtId="0" fontId="0" fillId="3" borderId="40" xfId="0" applyFill="1" applyBorder="1" applyAlignment="1">
      <alignment horizontal="center" vertical="center" wrapText="1"/>
    </xf>
    <xf numFmtId="0" fontId="0" fillId="4" borderId="27" xfId="0" applyFill="1" applyBorder="1" applyAlignment="1">
      <alignment horizontal="center" vertical="center"/>
    </xf>
    <xf numFmtId="0" fontId="0" fillId="4" borderId="23" xfId="0" applyFill="1" applyBorder="1" applyAlignment="1">
      <alignment horizontal="center" vertical="center"/>
    </xf>
    <xf numFmtId="0" fontId="13" fillId="3" borderId="0" xfId="0" applyFont="1" applyFill="1" applyAlignment="1">
      <alignment horizontal="left" vertical="center" wrapText="1"/>
    </xf>
    <xf numFmtId="0" fontId="4" fillId="3" borderId="0" xfId="0" applyFont="1" applyFill="1" applyAlignment="1">
      <alignment horizontal="left" vertical="center" indent="1"/>
    </xf>
    <xf numFmtId="0" fontId="4" fillId="3" borderId="0" xfId="0" applyFont="1" applyFill="1" applyAlignment="1">
      <alignment horizontal="left" vertical="center" wrapText="1"/>
    </xf>
    <xf numFmtId="0" fontId="0" fillId="3" borderId="0" xfId="0" applyFill="1" applyAlignment="1">
      <alignment horizontal="center" vertical="center"/>
    </xf>
    <xf numFmtId="0" fontId="8" fillId="3" borderId="0" xfId="0" applyFont="1" applyFill="1" applyAlignment="1">
      <alignment horizontal="center" vertical="center"/>
    </xf>
    <xf numFmtId="0" fontId="0" fillId="4" borderId="0" xfId="0" applyFill="1" applyAlignment="1">
      <alignment horizontal="center" vertical="top"/>
    </xf>
    <xf numFmtId="0" fontId="8" fillId="4" borderId="0" xfId="0" applyFont="1" applyFill="1" applyAlignment="1">
      <alignment horizontal="center" vertical="center"/>
    </xf>
    <xf numFmtId="0" fontId="7" fillId="4" borderId="0" xfId="0" applyFont="1" applyFill="1" applyAlignment="1">
      <alignment horizontal="center" vertical="center"/>
    </xf>
    <xf numFmtId="0" fontId="34" fillId="7" borderId="0" xfId="0" applyFont="1" applyFill="1" applyAlignment="1">
      <alignment horizontal="center" vertical="center"/>
    </xf>
    <xf numFmtId="0" fontId="33" fillId="7" borderId="0" xfId="0" applyFont="1" applyFill="1" applyAlignment="1">
      <alignment horizontal="center" vertical="center"/>
    </xf>
    <xf numFmtId="0" fontId="8" fillId="0" borderId="21" xfId="0" applyFont="1" applyBorder="1" applyAlignment="1">
      <alignment horizontal="center" vertical="center"/>
    </xf>
    <xf numFmtId="0" fontId="20" fillId="4" borderId="0" xfId="2" applyFont="1" applyFill="1" applyAlignment="1">
      <alignment horizontal="left" vertical="center"/>
    </xf>
    <xf numFmtId="0" fontId="0" fillId="4" borderId="0" xfId="0" applyFill="1" applyAlignment="1">
      <alignment horizontal="left" vertical="center"/>
    </xf>
    <xf numFmtId="0" fontId="20" fillId="4" borderId="0" xfId="2" applyFont="1" applyFill="1"/>
    <xf numFmtId="0" fontId="20" fillId="4" borderId="0" xfId="2" applyFont="1" applyFill="1" applyAlignment="1">
      <alignment horizontal="left" vertical="center" indent="1"/>
    </xf>
    <xf numFmtId="0" fontId="20" fillId="4" borderId="0" xfId="2" applyFont="1" applyFill="1" applyAlignment="1">
      <alignment horizontal="left" vertical="center" wrapText="1" indent="1"/>
    </xf>
    <xf numFmtId="0" fontId="9" fillId="4" borderId="0" xfId="0" applyFont="1" applyFill="1"/>
    <xf numFmtId="0" fontId="42" fillId="4" borderId="0" xfId="0" applyFont="1" applyFill="1" applyAlignment="1">
      <alignment horizontal="center" vertical="top"/>
    </xf>
    <xf numFmtId="1" fontId="21" fillId="0" borderId="21" xfId="0" applyNumberFormat="1" applyFont="1" applyBorder="1" applyAlignment="1" applyProtection="1">
      <alignment horizontal="center" vertical="center"/>
      <protection locked="0"/>
    </xf>
    <xf numFmtId="0" fontId="21" fillId="0" borderId="21" xfId="0" applyFont="1" applyBorder="1" applyAlignment="1" applyProtection="1">
      <alignment horizontal="center" vertical="center"/>
      <protection locked="0"/>
    </xf>
    <xf numFmtId="0" fontId="14" fillId="4" borderId="0" xfId="0" applyFont="1" applyFill="1" applyAlignment="1">
      <alignment horizontal="center" vertical="center"/>
    </xf>
    <xf numFmtId="0" fontId="15" fillId="4" borderId="0" xfId="0" applyFont="1" applyFill="1" applyAlignment="1">
      <alignment horizontal="center" vertical="center"/>
    </xf>
    <xf numFmtId="0" fontId="0" fillId="4" borderId="0" xfId="0" applyFill="1" applyAlignment="1">
      <alignment horizontal="left" vertical="top" wrapText="1"/>
    </xf>
    <xf numFmtId="0" fontId="0" fillId="4" borderId="0" xfId="0" applyFill="1" applyAlignment="1">
      <alignment horizontal="left" vertical="justify" wrapText="1"/>
    </xf>
    <xf numFmtId="0" fontId="16" fillId="4" borderId="0" xfId="0" applyFont="1" applyFill="1" applyAlignment="1">
      <alignment horizontal="left" wrapText="1"/>
    </xf>
    <xf numFmtId="0" fontId="16" fillId="4" borderId="0" xfId="0" applyFont="1" applyFill="1" applyAlignment="1">
      <alignment horizontal="left" vertical="top" wrapText="1"/>
    </xf>
    <xf numFmtId="0" fontId="26" fillId="6" borderId="21" xfId="0" applyFont="1" applyFill="1" applyBorder="1" applyAlignment="1">
      <alignment horizontal="center" vertical="center" wrapText="1"/>
    </xf>
    <xf numFmtId="0" fontId="26" fillId="6" borderId="26" xfId="0" applyFont="1" applyFill="1" applyBorder="1" applyAlignment="1">
      <alignment horizontal="center" vertical="center" wrapText="1"/>
    </xf>
    <xf numFmtId="0" fontId="26" fillId="6" borderId="22" xfId="0" applyFont="1" applyFill="1" applyBorder="1" applyAlignment="1">
      <alignment horizontal="center" vertical="center" wrapText="1"/>
    </xf>
    <xf numFmtId="0" fontId="26" fillId="6" borderId="23" xfId="0" applyFont="1" applyFill="1" applyBorder="1" applyAlignment="1">
      <alignment horizontal="center" vertical="center" wrapText="1"/>
    </xf>
    <xf numFmtId="0" fontId="0" fillId="0" borderId="21" xfId="0" applyBorder="1" applyAlignment="1" applyProtection="1">
      <alignment horizontal="left" vertical="center" shrinkToFit="1"/>
      <protection locked="0"/>
    </xf>
    <xf numFmtId="0" fontId="1" fillId="4" borderId="23" xfId="0" applyFont="1" applyFill="1" applyBorder="1" applyAlignment="1">
      <alignment horizontal="left" vertical="center"/>
    </xf>
    <xf numFmtId="0" fontId="1" fillId="4" borderId="21" xfId="0" applyFont="1" applyFill="1" applyBorder="1" applyAlignment="1">
      <alignment horizontal="left" vertical="center"/>
    </xf>
    <xf numFmtId="0" fontId="1" fillId="4" borderId="23" xfId="0" applyFont="1" applyFill="1" applyBorder="1" applyAlignment="1">
      <alignment horizontal="left" vertical="top" wrapText="1"/>
    </xf>
    <xf numFmtId="0" fontId="1" fillId="4" borderId="21" xfId="0" applyFont="1" applyFill="1" applyBorder="1" applyAlignment="1">
      <alignment horizontal="left" vertical="top" wrapText="1"/>
    </xf>
    <xf numFmtId="0" fontId="1" fillId="4" borderId="36" xfId="0" applyFont="1" applyFill="1" applyBorder="1" applyAlignment="1">
      <alignment horizontal="left" vertical="top" wrapText="1"/>
    </xf>
    <xf numFmtId="0" fontId="1" fillId="4" borderId="33" xfId="0" applyFont="1" applyFill="1" applyBorder="1" applyAlignment="1">
      <alignment horizontal="left" vertical="top" wrapText="1"/>
    </xf>
    <xf numFmtId="0" fontId="8" fillId="6" borderId="21" xfId="0" applyFont="1" applyFill="1" applyBorder="1" applyAlignment="1">
      <alignment horizontal="center" vertical="center"/>
    </xf>
    <xf numFmtId="0" fontId="5" fillId="4" borderId="0" xfId="1" applyFill="1" applyAlignment="1" applyProtection="1">
      <alignment horizontal="center" vertical="center"/>
      <protection locked="0"/>
    </xf>
    <xf numFmtId="0" fontId="8" fillId="6" borderId="26" xfId="0" applyFont="1" applyFill="1" applyBorder="1" applyAlignment="1">
      <alignment horizontal="left" vertical="center"/>
    </xf>
    <xf numFmtId="0" fontId="8" fillId="6" borderId="22" xfId="0" applyFont="1" applyFill="1" applyBorder="1" applyAlignment="1">
      <alignment horizontal="left" vertical="center"/>
    </xf>
    <xf numFmtId="0" fontId="8" fillId="6" borderId="23" xfId="0" applyFont="1" applyFill="1" applyBorder="1" applyAlignment="1">
      <alignment horizontal="left" vertical="center"/>
    </xf>
    <xf numFmtId="0" fontId="0" fillId="0" borderId="26" xfId="0" applyBorder="1" applyAlignment="1" applyProtection="1">
      <alignment horizontal="left" vertical="top" wrapText="1" shrinkToFit="1"/>
      <protection locked="0"/>
    </xf>
    <xf numFmtId="0" fontId="0" fillId="0" borderId="22" xfId="0" applyBorder="1" applyAlignment="1" applyProtection="1">
      <alignment horizontal="left" vertical="top" wrapText="1" shrinkToFit="1"/>
      <protection locked="0"/>
    </xf>
    <xf numFmtId="0" fontId="0" fillId="0" borderId="23" xfId="0" applyBorder="1" applyAlignment="1" applyProtection="1">
      <alignment horizontal="left" vertical="top" wrapText="1" shrinkToFit="1"/>
      <protection locked="0"/>
    </xf>
    <xf numFmtId="0" fontId="8" fillId="6" borderId="4" xfId="0" applyFont="1" applyFill="1" applyBorder="1" applyAlignment="1">
      <alignment horizontal="left" vertical="center" indent="1"/>
    </xf>
    <xf numFmtId="0" fontId="8" fillId="6" borderId="5" xfId="0" applyFont="1" applyFill="1" applyBorder="1" applyAlignment="1">
      <alignment horizontal="left" vertical="center" indent="1"/>
    </xf>
    <xf numFmtId="0" fontId="8" fillId="6" borderId="6" xfId="0" applyFont="1" applyFill="1" applyBorder="1" applyAlignment="1">
      <alignment horizontal="left" vertical="center" indent="1"/>
    </xf>
    <xf numFmtId="49" fontId="0" fillId="0" borderId="21" xfId="0" applyNumberFormat="1" applyBorder="1" applyAlignment="1" applyProtection="1">
      <alignment horizontal="left" vertical="center" shrinkToFit="1"/>
      <protection locked="0"/>
    </xf>
    <xf numFmtId="0" fontId="1" fillId="4" borderId="23" xfId="0" applyFont="1" applyFill="1" applyBorder="1" applyAlignment="1">
      <alignment vertical="center"/>
    </xf>
    <xf numFmtId="0" fontId="1" fillId="4" borderId="21" xfId="0" applyFont="1" applyFill="1" applyBorder="1" applyAlignment="1">
      <alignment vertical="center"/>
    </xf>
    <xf numFmtId="49" fontId="0" fillId="0" borderId="21" xfId="0" applyNumberFormat="1" applyBorder="1" applyAlignment="1" applyProtection="1">
      <alignment horizontal="center" vertical="center"/>
      <protection locked="0"/>
    </xf>
    <xf numFmtId="1" fontId="0" fillId="0" borderId="21" xfId="0" applyNumberFormat="1" applyBorder="1" applyAlignment="1" applyProtection="1">
      <alignment horizontal="center" vertical="center"/>
      <protection locked="0"/>
    </xf>
    <xf numFmtId="14" fontId="0" fillId="0" borderId="26" xfId="0" applyNumberFormat="1" applyBorder="1" applyAlignment="1" applyProtection="1">
      <alignment horizontal="center" vertical="center"/>
      <protection locked="0"/>
    </xf>
    <xf numFmtId="14" fontId="0" fillId="0" borderId="23" xfId="0" applyNumberFormat="1"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4" fillId="4" borderId="83" xfId="0" applyFont="1" applyFill="1" applyBorder="1" applyAlignment="1" applyProtection="1">
      <alignment horizontal="center" vertical="center" wrapText="1"/>
      <protection locked="0"/>
    </xf>
    <xf numFmtId="0" fontId="4" fillId="4" borderId="84" xfId="0" applyFont="1" applyFill="1" applyBorder="1" applyAlignment="1" applyProtection="1">
      <alignment horizontal="center" vertical="center" wrapText="1"/>
      <protection locked="0"/>
    </xf>
    <xf numFmtId="0" fontId="4" fillId="4" borderId="33" xfId="0" applyFont="1" applyFill="1" applyBorder="1" applyAlignment="1" applyProtection="1">
      <alignment horizontal="center" vertical="center"/>
      <protection locked="0"/>
    </xf>
    <xf numFmtId="0" fontId="4" fillId="4" borderId="31"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wrapText="1"/>
      <protection locked="0"/>
    </xf>
    <xf numFmtId="0" fontId="0" fillId="0" borderId="21" xfId="0" applyBorder="1" applyAlignment="1">
      <alignment horizontal="center" vertical="center" wrapText="1"/>
    </xf>
    <xf numFmtId="49" fontId="36" fillId="0" borderId="28" xfId="0" applyNumberFormat="1" applyFont="1" applyBorder="1" applyAlignment="1">
      <alignment horizontal="left" vertical="top" wrapText="1"/>
    </xf>
    <xf numFmtId="49" fontId="36" fillId="4" borderId="81" xfId="0" applyNumberFormat="1" applyFont="1" applyFill="1" applyBorder="1" applyAlignment="1">
      <alignment horizontal="left" vertical="top" wrapText="1"/>
    </xf>
    <xf numFmtId="49" fontId="36" fillId="4" borderId="82" xfId="0" applyNumberFormat="1" applyFont="1" applyFill="1" applyBorder="1" applyAlignment="1">
      <alignment horizontal="left" vertical="top" wrapText="1"/>
    </xf>
    <xf numFmtId="0" fontId="8" fillId="6" borderId="21" xfId="0" applyFont="1" applyFill="1" applyBorder="1" applyAlignment="1">
      <alignment horizontal="center" vertical="center" wrapText="1"/>
    </xf>
    <xf numFmtId="0" fontId="1" fillId="4" borderId="22" xfId="0" applyFont="1" applyFill="1" applyBorder="1" applyAlignment="1">
      <alignment horizontal="right" vertical="top" wrapText="1" indent="1"/>
    </xf>
    <xf numFmtId="0" fontId="1" fillId="4" borderId="59" xfId="0" applyFont="1" applyFill="1" applyBorder="1" applyAlignment="1">
      <alignment horizontal="right" vertical="top" wrapText="1"/>
    </xf>
    <xf numFmtId="0" fontId="1" fillId="4" borderId="34" xfId="0" applyFont="1" applyFill="1" applyBorder="1" applyAlignment="1">
      <alignment horizontal="right" vertical="top" wrapText="1"/>
    </xf>
    <xf numFmtId="0" fontId="1" fillId="4" borderId="59" xfId="0" applyFont="1" applyFill="1" applyBorder="1" applyAlignment="1">
      <alignment horizontal="right" vertical="top" wrapText="1" indent="1"/>
    </xf>
    <xf numFmtId="0" fontId="1" fillId="4" borderId="34" xfId="0" applyFont="1" applyFill="1" applyBorder="1" applyAlignment="1">
      <alignment horizontal="right" vertical="top" wrapText="1" indent="1"/>
    </xf>
    <xf numFmtId="49" fontId="36" fillId="4" borderId="28" xfId="0" applyNumberFormat="1" applyFont="1" applyFill="1" applyBorder="1" applyAlignment="1">
      <alignment horizontal="left" vertical="top" wrapText="1"/>
    </xf>
    <xf numFmtId="0" fontId="0" fillId="0" borderId="34" xfId="0" applyBorder="1" applyAlignment="1">
      <alignment horizontal="right" vertical="top" wrapText="1" indent="1"/>
    </xf>
    <xf numFmtId="0" fontId="42" fillId="4" borderId="41" xfId="0" applyFont="1" applyFill="1" applyBorder="1" applyAlignment="1">
      <alignment horizontal="center" vertical="top"/>
    </xf>
    <xf numFmtId="0" fontId="42" fillId="4" borderId="42" xfId="0" applyFont="1" applyFill="1" applyBorder="1" applyAlignment="1">
      <alignment horizontal="center" vertical="top"/>
    </xf>
    <xf numFmtId="0" fontId="42" fillId="4" borderId="43" xfId="0" applyFont="1" applyFill="1" applyBorder="1" applyAlignment="1">
      <alignment horizontal="center" vertical="top"/>
    </xf>
    <xf numFmtId="0" fontId="42" fillId="4" borderId="44" xfId="0" applyFont="1" applyFill="1" applyBorder="1" applyAlignment="1">
      <alignment horizontal="center" vertical="top"/>
    </xf>
    <xf numFmtId="0" fontId="42" fillId="4" borderId="1" xfId="0" applyFont="1" applyFill="1" applyBorder="1" applyAlignment="1">
      <alignment horizontal="center" vertical="top"/>
    </xf>
    <xf numFmtId="0" fontId="42" fillId="4" borderId="49" xfId="0" applyFont="1" applyFill="1" applyBorder="1" applyAlignment="1">
      <alignment horizontal="center" vertical="top"/>
    </xf>
    <xf numFmtId="0" fontId="42" fillId="4" borderId="48" xfId="0" applyFont="1" applyFill="1" applyBorder="1" applyAlignment="1">
      <alignment horizontal="center" vertical="top"/>
    </xf>
    <xf numFmtId="0" fontId="42" fillId="4" borderId="3" xfId="0" applyFont="1" applyFill="1" applyBorder="1" applyAlignment="1">
      <alignment horizontal="center" vertical="top"/>
    </xf>
    <xf numFmtId="0" fontId="8" fillId="6" borderId="14" xfId="0" applyFont="1" applyFill="1" applyBorder="1" applyAlignment="1">
      <alignment horizontal="left" vertical="center"/>
    </xf>
    <xf numFmtId="0" fontId="8" fillId="6" borderId="7" xfId="0" applyFont="1" applyFill="1" applyBorder="1" applyAlignment="1">
      <alignment horizontal="left" vertical="center"/>
    </xf>
    <xf numFmtId="0" fontId="38" fillId="7" borderId="0" xfId="0" applyFont="1" applyFill="1" applyAlignment="1">
      <alignment horizontal="center" vertical="center" wrapText="1"/>
    </xf>
    <xf numFmtId="0" fontId="0" fillId="0" borderId="22" xfId="0" applyBorder="1" applyAlignment="1">
      <alignment horizontal="center" vertical="center"/>
    </xf>
    <xf numFmtId="0" fontId="0" fillId="0" borderId="28" xfId="0" applyBorder="1" applyAlignment="1">
      <alignment horizontal="center" vertical="center"/>
    </xf>
    <xf numFmtId="0" fontId="8" fillId="6" borderId="21" xfId="0" applyFont="1" applyFill="1" applyBorder="1" applyAlignment="1">
      <alignment horizontal="left" vertical="center"/>
    </xf>
    <xf numFmtId="0" fontId="0" fillId="4" borderId="23" xfId="0" applyFill="1" applyBorder="1" applyAlignment="1">
      <alignment horizontal="left" vertical="top" wrapText="1"/>
    </xf>
    <xf numFmtId="0" fontId="0" fillId="4" borderId="27" xfId="0" applyFill="1" applyBorder="1" applyAlignment="1">
      <alignment horizontal="left" vertical="top" wrapText="1"/>
    </xf>
    <xf numFmtId="0" fontId="8" fillId="6" borderId="26" xfId="0" applyFont="1" applyFill="1" applyBorder="1" applyAlignment="1">
      <alignment horizontal="center" vertical="center"/>
    </xf>
    <xf numFmtId="0" fontId="8" fillId="6" borderId="23" xfId="0" applyFont="1" applyFill="1" applyBorder="1" applyAlignment="1">
      <alignment horizontal="center" vertical="center"/>
    </xf>
    <xf numFmtId="164" fontId="4" fillId="4" borderId="59" xfId="0" applyNumberFormat="1" applyFont="1" applyFill="1" applyBorder="1" applyAlignment="1">
      <alignment horizontal="right" vertical="center"/>
    </xf>
    <xf numFmtId="164" fontId="4" fillId="4" borderId="0" xfId="0" applyNumberFormat="1" applyFont="1" applyFill="1" applyAlignment="1">
      <alignment horizontal="right" vertical="center"/>
    </xf>
    <xf numFmtId="0" fontId="0" fillId="7" borderId="21" xfId="0" applyFill="1" applyBorder="1" applyAlignment="1">
      <alignment horizontal="center" vertical="center" wrapText="1"/>
    </xf>
    <xf numFmtId="0" fontId="0" fillId="10" borderId="21" xfId="0" applyFill="1" applyBorder="1" applyAlignment="1" applyProtection="1">
      <alignment horizontal="center" vertical="center"/>
      <protection locked="0"/>
    </xf>
    <xf numFmtId="0" fontId="4" fillId="7" borderId="8" xfId="0" applyFont="1" applyFill="1" applyBorder="1" applyAlignment="1">
      <alignment horizontal="left" vertical="center" wrapText="1"/>
    </xf>
    <xf numFmtId="0" fontId="39" fillId="4" borderId="35" xfId="0" applyFont="1" applyFill="1" applyBorder="1" applyAlignment="1">
      <alignment horizontal="center"/>
    </xf>
    <xf numFmtId="0" fontId="39" fillId="4" borderId="35" xfId="0" applyFont="1" applyFill="1" applyBorder="1" applyAlignment="1">
      <alignment horizontal="center" wrapText="1"/>
    </xf>
    <xf numFmtId="0" fontId="8" fillId="6" borderId="75" xfId="0" applyFont="1" applyFill="1" applyBorder="1" applyAlignment="1">
      <alignment horizontal="center" vertical="center"/>
    </xf>
    <xf numFmtId="0" fontId="8" fillId="6" borderId="30" xfId="0" applyFont="1" applyFill="1" applyBorder="1" applyAlignment="1">
      <alignment horizontal="center" vertical="center"/>
    </xf>
    <xf numFmtId="0" fontId="8" fillId="6" borderId="73"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6" borderId="73" xfId="0" applyFont="1" applyFill="1" applyBorder="1" applyAlignment="1">
      <alignment horizontal="center" vertical="center"/>
    </xf>
    <xf numFmtId="0" fontId="8" fillId="6" borderId="34" xfId="0" applyFont="1" applyFill="1" applyBorder="1" applyAlignment="1">
      <alignment horizontal="center" vertical="center"/>
    </xf>
    <xf numFmtId="14" fontId="8" fillId="6" borderId="83" xfId="0" applyNumberFormat="1" applyFont="1" applyFill="1" applyBorder="1" applyAlignment="1">
      <alignment horizontal="center" vertical="center" wrapText="1"/>
    </xf>
    <xf numFmtId="14" fontId="8" fillId="6" borderId="84" xfId="0" applyNumberFormat="1" applyFont="1" applyFill="1" applyBorder="1" applyAlignment="1">
      <alignment horizontal="center" vertical="center" wrapText="1"/>
    </xf>
    <xf numFmtId="0" fontId="4" fillId="7" borderId="10" xfId="0" applyFont="1" applyFill="1" applyBorder="1" applyAlignment="1">
      <alignment horizontal="left" vertical="center" wrapText="1"/>
    </xf>
    <xf numFmtId="0" fontId="8" fillId="6" borderId="73" xfId="0" applyFont="1" applyFill="1" applyBorder="1" applyAlignment="1">
      <alignment horizontal="left" vertical="center"/>
    </xf>
    <xf numFmtId="0" fontId="8" fillId="6" borderId="0" xfId="0" applyFont="1" applyFill="1" applyAlignment="1">
      <alignment horizontal="left" vertical="center"/>
    </xf>
    <xf numFmtId="0" fontId="8" fillId="6" borderId="77" xfId="0" applyFont="1" applyFill="1" applyBorder="1" applyAlignment="1">
      <alignment horizontal="center" vertical="center"/>
    </xf>
    <xf numFmtId="0" fontId="8" fillId="6" borderId="74" xfId="0" applyFont="1" applyFill="1" applyBorder="1" applyAlignment="1">
      <alignment horizontal="center" vertical="center"/>
    </xf>
    <xf numFmtId="0" fontId="4" fillId="4" borderId="23" xfId="0" applyFont="1" applyFill="1" applyBorder="1" applyAlignment="1">
      <alignment horizontal="right" vertical="center" wrapText="1" indent="1"/>
    </xf>
    <xf numFmtId="0" fontId="4" fillId="4" borderId="21" xfId="0" applyFont="1" applyFill="1" applyBorder="1" applyAlignment="1">
      <alignment horizontal="right" vertical="center" wrapText="1" indent="1"/>
    </xf>
    <xf numFmtId="0" fontId="4" fillId="4" borderId="23" xfId="0" applyFont="1" applyFill="1" applyBorder="1" applyAlignment="1">
      <alignment horizontal="right" indent="1"/>
    </xf>
    <xf numFmtId="0" fontId="4" fillId="4" borderId="21" xfId="0" applyFont="1" applyFill="1" applyBorder="1" applyAlignment="1">
      <alignment horizontal="right" indent="1"/>
    </xf>
    <xf numFmtId="14" fontId="8" fillId="6" borderId="23" xfId="0" applyNumberFormat="1" applyFont="1" applyFill="1" applyBorder="1" applyAlignment="1">
      <alignment horizontal="center" vertical="center"/>
    </xf>
    <xf numFmtId="0" fontId="0" fillId="4" borderId="21" xfId="0" applyFill="1" applyBorder="1" applyAlignment="1">
      <alignment horizontal="center" vertical="center" wrapText="1"/>
    </xf>
    <xf numFmtId="0" fontId="0" fillId="4" borderId="23" xfId="0" applyFill="1" applyBorder="1" applyAlignment="1">
      <alignment horizontal="left" vertical="top"/>
    </xf>
    <xf numFmtId="0" fontId="0" fillId="4" borderId="27" xfId="0" applyFill="1" applyBorder="1" applyAlignment="1">
      <alignment horizontal="left" vertical="top"/>
    </xf>
    <xf numFmtId="0" fontId="0" fillId="4" borderId="28" xfId="0" applyFill="1" applyBorder="1" applyAlignment="1">
      <alignment vertical="center" wrapText="1"/>
    </xf>
    <xf numFmtId="0" fontId="4" fillId="4" borderId="22" xfId="0" applyFont="1" applyFill="1" applyBorder="1" applyAlignment="1">
      <alignment horizontal="left" vertical="center"/>
    </xf>
    <xf numFmtId="0" fontId="0" fillId="4" borderId="27" xfId="0" applyFill="1" applyBorder="1" applyAlignment="1" applyProtection="1">
      <alignment horizontal="center" vertical="center" wrapText="1"/>
      <protection locked="0"/>
    </xf>
    <xf numFmtId="0" fontId="4" fillId="4" borderId="83" xfId="0" applyFont="1" applyFill="1" applyBorder="1" applyAlignment="1" applyProtection="1">
      <alignment horizontal="center" vertical="center"/>
      <protection locked="0"/>
    </xf>
    <xf numFmtId="0" fontId="4" fillId="4" borderId="84" xfId="0" applyFont="1" applyFill="1" applyBorder="1" applyAlignment="1" applyProtection="1">
      <alignment horizontal="center" vertical="center"/>
      <protection locked="0"/>
    </xf>
    <xf numFmtId="0" fontId="0" fillId="0" borderId="23" xfId="0" applyBorder="1"/>
    <xf numFmtId="0" fontId="0" fillId="0" borderId="21" xfId="0" applyBorder="1" applyAlignment="1">
      <alignment wrapText="1"/>
    </xf>
    <xf numFmtId="0" fontId="8" fillId="6" borderId="6" xfId="0" applyFont="1" applyFill="1" applyBorder="1" applyAlignment="1">
      <alignment horizontal="left" vertical="center"/>
    </xf>
    <xf numFmtId="0" fontId="8" fillId="6" borderId="4" xfId="0" applyFont="1" applyFill="1" applyBorder="1" applyAlignment="1">
      <alignment horizontal="left" vertical="center"/>
    </xf>
    <xf numFmtId="0" fontId="11" fillId="4" borderId="0" xfId="0" applyFont="1" applyFill="1" applyAlignment="1">
      <alignment horizontal="left"/>
    </xf>
    <xf numFmtId="0" fontId="0" fillId="10" borderId="21" xfId="0" applyFill="1" applyBorder="1" applyAlignment="1" applyProtection="1">
      <alignment horizontal="center" vertical="center" shrinkToFit="1"/>
      <protection locked="0"/>
    </xf>
    <xf numFmtId="0" fontId="38" fillId="0" borderId="0" xfId="0" applyFont="1" applyAlignment="1">
      <alignment horizontal="right" vertical="top" indent="1"/>
    </xf>
    <xf numFmtId="0" fontId="8" fillId="6" borderId="27" xfId="0" applyFont="1" applyFill="1" applyBorder="1" applyAlignment="1">
      <alignment horizontal="left" vertical="center"/>
    </xf>
    <xf numFmtId="0" fontId="0" fillId="0" borderId="21" xfId="0" applyBorder="1"/>
    <xf numFmtId="0" fontId="0" fillId="0" borderId="27" xfId="0" applyBorder="1"/>
    <xf numFmtId="0" fontId="4" fillId="4" borderId="27" xfId="0" applyFont="1" applyFill="1" applyBorder="1" applyAlignment="1" applyProtection="1">
      <alignment horizontal="left" vertical="center"/>
      <protection locked="0"/>
    </xf>
    <xf numFmtId="0" fontId="4" fillId="0" borderId="27" xfId="0" applyFont="1" applyBorder="1" applyProtection="1">
      <protection locked="0"/>
    </xf>
    <xf numFmtId="0" fontId="4" fillId="4" borderId="23" xfId="0" applyFont="1" applyFill="1" applyBorder="1" applyAlignment="1">
      <alignment horizontal="right" vertical="center" indent="1"/>
    </xf>
    <xf numFmtId="0" fontId="4" fillId="4" borderId="21" xfId="0" applyFont="1" applyFill="1" applyBorder="1" applyAlignment="1">
      <alignment horizontal="right" vertical="center" indent="1"/>
    </xf>
    <xf numFmtId="0" fontId="8" fillId="6" borderId="26" xfId="0" applyFont="1" applyFill="1" applyBorder="1" applyAlignment="1">
      <alignment horizontal="left" vertical="top"/>
    </xf>
    <xf numFmtId="0" fontId="8" fillId="6" borderId="22" xfId="0" applyFont="1" applyFill="1" applyBorder="1" applyAlignment="1">
      <alignment horizontal="left" vertical="top"/>
    </xf>
    <xf numFmtId="0" fontId="8" fillId="6" borderId="23" xfId="0" applyFont="1" applyFill="1" applyBorder="1" applyAlignment="1">
      <alignment horizontal="left" vertical="top"/>
    </xf>
    <xf numFmtId="0" fontId="0" fillId="4" borderId="30" xfId="0" applyFill="1" applyBorder="1" applyAlignment="1">
      <alignment vertical="top"/>
    </xf>
    <xf numFmtId="0" fontId="0" fillId="4" borderId="32" xfId="0" applyFill="1" applyBorder="1" applyAlignment="1">
      <alignment vertical="top"/>
    </xf>
    <xf numFmtId="0" fontId="0" fillId="4" borderId="23" xfId="0" applyFill="1" applyBorder="1" applyAlignment="1">
      <alignment vertical="top"/>
    </xf>
    <xf numFmtId="0" fontId="0" fillId="4" borderId="27" xfId="0" applyFill="1" applyBorder="1" applyAlignment="1">
      <alignment vertical="top"/>
    </xf>
    <xf numFmtId="0" fontId="4" fillId="4" borderId="26" xfId="0" applyFont="1" applyFill="1" applyBorder="1" applyAlignment="1" applyProtection="1">
      <alignment horizontal="center" vertical="center" wrapText="1"/>
      <protection locked="0"/>
    </xf>
    <xf numFmtId="0" fontId="8" fillId="6" borderId="18" xfId="0" applyFont="1" applyFill="1" applyBorder="1" applyAlignment="1">
      <alignment horizontal="left" vertical="center"/>
    </xf>
    <xf numFmtId="0" fontId="8" fillId="6" borderId="19" xfId="0" applyFont="1" applyFill="1" applyBorder="1" applyAlignment="1">
      <alignment horizontal="left" vertical="center"/>
    </xf>
    <xf numFmtId="0" fontId="8" fillId="6" borderId="20" xfId="0" applyFont="1" applyFill="1" applyBorder="1" applyAlignment="1">
      <alignment horizontal="left" vertical="center"/>
    </xf>
    <xf numFmtId="0" fontId="38" fillId="4" borderId="34" xfId="0" applyFont="1" applyFill="1" applyBorder="1" applyAlignment="1">
      <alignment horizontal="center"/>
    </xf>
    <xf numFmtId="0" fontId="31" fillId="4" borderId="34" xfId="0" applyFont="1" applyFill="1" applyBorder="1" applyAlignment="1">
      <alignment horizontal="center"/>
    </xf>
    <xf numFmtId="0" fontId="38" fillId="4" borderId="0" xfId="0" applyFont="1" applyFill="1" applyAlignment="1">
      <alignment horizontal="center" wrapText="1"/>
    </xf>
    <xf numFmtId="0" fontId="31" fillId="4" borderId="0" xfId="0" applyFont="1" applyFill="1" applyAlignment="1">
      <alignment horizontal="center" wrapText="1"/>
    </xf>
    <xf numFmtId="0" fontId="8" fillId="6" borderId="33" xfId="0" applyFont="1" applyFill="1" applyBorder="1" applyAlignment="1">
      <alignment horizontal="center" vertical="center"/>
    </xf>
    <xf numFmtId="0" fontId="8" fillId="6" borderId="31" xfId="0" applyFont="1" applyFill="1" applyBorder="1" applyAlignment="1">
      <alignment horizontal="center" vertical="center"/>
    </xf>
    <xf numFmtId="14" fontId="8" fillId="6" borderId="30" xfId="0" applyNumberFormat="1" applyFont="1" applyFill="1" applyBorder="1" applyAlignment="1">
      <alignment horizontal="center" vertical="center" wrapText="1"/>
    </xf>
    <xf numFmtId="14" fontId="8" fillId="6" borderId="23" xfId="0" applyNumberFormat="1" applyFont="1" applyFill="1" applyBorder="1" applyAlignment="1">
      <alignment horizontal="center" vertical="center" wrapText="1"/>
    </xf>
    <xf numFmtId="0" fontId="8" fillId="6" borderId="78" xfId="0" applyFont="1" applyFill="1" applyBorder="1" applyAlignment="1">
      <alignment horizontal="center" vertical="center"/>
    </xf>
    <xf numFmtId="0" fontId="8" fillId="6" borderId="27" xfId="0" applyFont="1" applyFill="1" applyBorder="1" applyAlignment="1">
      <alignment horizontal="center" vertical="center"/>
    </xf>
    <xf numFmtId="0" fontId="0" fillId="4" borderId="23" xfId="0" applyFill="1" applyBorder="1" applyAlignment="1">
      <alignment vertical="top" wrapText="1"/>
    </xf>
    <xf numFmtId="0" fontId="0" fillId="4" borderId="27" xfId="0" applyFill="1" applyBorder="1" applyAlignment="1">
      <alignment vertical="top" wrapText="1"/>
    </xf>
    <xf numFmtId="0" fontId="0" fillId="11" borderId="59" xfId="0" applyFill="1" applyBorder="1" applyAlignment="1">
      <alignment horizontal="center"/>
    </xf>
    <xf numFmtId="0" fontId="0" fillId="11" borderId="36" xfId="0" applyFill="1" applyBorder="1" applyAlignment="1">
      <alignment horizontal="center"/>
    </xf>
    <xf numFmtId="0" fontId="0" fillId="11" borderId="0" xfId="0" applyFill="1" applyAlignment="1">
      <alignment horizontal="center"/>
    </xf>
    <xf numFmtId="0" fontId="0" fillId="11" borderId="60" xfId="0" applyFill="1" applyBorder="1" applyAlignment="1">
      <alignment horizontal="center"/>
    </xf>
    <xf numFmtId="0" fontId="8" fillId="6" borderId="22" xfId="0" applyFont="1" applyFill="1" applyBorder="1" applyAlignment="1">
      <alignment horizontal="center" vertical="center"/>
    </xf>
    <xf numFmtId="0" fontId="8" fillId="6" borderId="59" xfId="0" applyFont="1" applyFill="1" applyBorder="1" applyAlignment="1">
      <alignment horizontal="left" vertical="center"/>
    </xf>
    <xf numFmtId="0" fontId="8" fillId="6" borderId="59"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6" borderId="30" xfId="0" applyFont="1" applyFill="1" applyBorder="1" applyAlignment="1">
      <alignment horizontal="center" vertical="center" wrapText="1"/>
    </xf>
    <xf numFmtId="0" fontId="5" fillId="4" borderId="0" xfId="1" applyFill="1" applyAlignment="1" applyProtection="1">
      <alignment horizontal="left" vertical="center"/>
      <protection locked="0"/>
    </xf>
    <xf numFmtId="0" fontId="35" fillId="6" borderId="21" xfId="0" applyFont="1" applyFill="1" applyBorder="1" applyAlignment="1">
      <alignment horizontal="center" vertical="center"/>
    </xf>
    <xf numFmtId="0" fontId="23" fillId="6" borderId="21" xfId="0" applyFont="1" applyFill="1" applyBorder="1" applyAlignment="1">
      <alignment horizontal="center" vertical="center"/>
    </xf>
    <xf numFmtId="0" fontId="8" fillId="0" borderId="21" xfId="0" applyFont="1" applyBorder="1" applyAlignment="1">
      <alignment horizontal="center" vertical="center"/>
    </xf>
    <xf numFmtId="0" fontId="40" fillId="4" borderId="21" xfId="2" applyFont="1" applyFill="1" applyBorder="1" applyAlignment="1">
      <alignment horizontal="left" vertical="center" indent="1"/>
    </xf>
    <xf numFmtId="0" fontId="33" fillId="6" borderId="21" xfId="0" applyFont="1" applyFill="1" applyBorder="1" applyAlignment="1">
      <alignment horizontal="center" vertical="center"/>
    </xf>
    <xf numFmtId="0" fontId="8" fillId="7" borderId="0" xfId="0" applyFont="1" applyFill="1" applyAlignment="1">
      <alignment horizontal="center" vertical="center"/>
    </xf>
    <xf numFmtId="0" fontId="34" fillId="6" borderId="21" xfId="0" applyFont="1" applyFill="1" applyBorder="1" applyAlignment="1">
      <alignment horizontal="center" vertical="center"/>
    </xf>
    <xf numFmtId="0" fontId="32" fillId="6" borderId="21" xfId="0" applyFont="1" applyFill="1" applyBorder="1" applyAlignment="1">
      <alignment horizontal="center" vertical="center"/>
    </xf>
    <xf numFmtId="0" fontId="1" fillId="4" borderId="59" xfId="0" applyFont="1" applyFill="1" applyBorder="1" applyAlignment="1">
      <alignment horizontal="center" vertical="center"/>
    </xf>
    <xf numFmtId="0" fontId="1" fillId="4" borderId="36" xfId="0" applyFont="1" applyFill="1" applyBorder="1" applyAlignment="1">
      <alignment horizontal="center" vertical="center"/>
    </xf>
    <xf numFmtId="0" fontId="1" fillId="4" borderId="34"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22" xfId="0" applyFont="1" applyFill="1" applyBorder="1" applyAlignment="1">
      <alignment horizontal="center" vertical="center"/>
    </xf>
    <xf numFmtId="0" fontId="0" fillId="4" borderId="23" xfId="0" applyFill="1" applyBorder="1" applyAlignment="1">
      <alignment horizontal="center" vertical="center"/>
    </xf>
    <xf numFmtId="0" fontId="1" fillId="4" borderId="23" xfId="0" applyFont="1" applyFill="1" applyBorder="1" applyAlignment="1">
      <alignment horizontal="center" vertical="center"/>
    </xf>
    <xf numFmtId="0" fontId="0" fillId="4" borderId="70" xfId="0" quotePrefix="1" applyFill="1" applyBorder="1" applyAlignment="1">
      <alignment horizontal="center" vertical="center"/>
    </xf>
    <xf numFmtId="0" fontId="0" fillId="4" borderId="32" xfId="0" applyFill="1" applyBorder="1" applyAlignment="1">
      <alignment horizontal="center" vertical="center"/>
    </xf>
    <xf numFmtId="0" fontId="8" fillId="6" borderId="26" xfId="0" applyFont="1" applyFill="1" applyBorder="1" applyAlignment="1">
      <alignment horizontal="center" vertical="center" wrapText="1"/>
    </xf>
    <xf numFmtId="0" fontId="8" fillId="6" borderId="22" xfId="0" applyFont="1" applyFill="1" applyBorder="1" applyAlignment="1">
      <alignment horizontal="center" vertical="center" wrapText="1"/>
    </xf>
    <xf numFmtId="0" fontId="8" fillId="6" borderId="23" xfId="0" applyFont="1" applyFill="1" applyBorder="1" applyAlignment="1">
      <alignment horizontal="center" vertical="center" wrapText="1"/>
    </xf>
    <xf numFmtId="0" fontId="8" fillId="6" borderId="24" xfId="0" applyFont="1" applyFill="1" applyBorder="1" applyAlignment="1">
      <alignment horizontal="center" vertical="center" wrapText="1"/>
    </xf>
    <xf numFmtId="0" fontId="8" fillId="6" borderId="25" xfId="0" applyFont="1" applyFill="1" applyBorder="1" applyAlignment="1">
      <alignment horizontal="center" vertical="center"/>
    </xf>
    <xf numFmtId="0" fontId="8" fillId="6" borderId="24" xfId="0" applyFont="1" applyFill="1" applyBorder="1" applyAlignment="1">
      <alignment horizontal="center" vertical="center"/>
    </xf>
    <xf numFmtId="0" fontId="0" fillId="4" borderId="71" xfId="0" applyFill="1" applyBorder="1" applyAlignment="1">
      <alignment horizontal="center" vertical="center"/>
    </xf>
    <xf numFmtId="0" fontId="0" fillId="4" borderId="72" xfId="0" applyFill="1" applyBorder="1" applyAlignment="1">
      <alignment horizontal="center" vertical="center"/>
    </xf>
    <xf numFmtId="0" fontId="11" fillId="4" borderId="0" xfId="0" applyFont="1" applyFill="1" applyAlignment="1">
      <alignment horizontal="center"/>
    </xf>
    <xf numFmtId="0" fontId="38" fillId="4" borderId="0" xfId="0" applyFont="1" applyFill="1" applyAlignment="1">
      <alignment horizontal="center" vertical="center" wrapText="1"/>
    </xf>
    <xf numFmtId="0" fontId="8" fillId="7" borderId="0" xfId="0" applyFont="1" applyFill="1" applyAlignment="1">
      <alignment horizontal="center" vertical="center" wrapText="1"/>
    </xf>
    <xf numFmtId="0" fontId="0" fillId="17" borderId="1" xfId="0" applyFill="1" applyBorder="1" applyAlignment="1">
      <alignment horizontal="left" vertical="top" wrapText="1"/>
    </xf>
    <xf numFmtId="0" fontId="0" fillId="16" borderId="21" xfId="0" applyFill="1" applyBorder="1" applyAlignment="1">
      <alignment horizontal="left" shrinkToFit="1"/>
    </xf>
    <xf numFmtId="0" fontId="0" fillId="16" borderId="21" xfId="0" applyFill="1" applyBorder="1" applyAlignment="1">
      <alignment horizontal="left" vertical="center" wrapText="1" shrinkToFit="1"/>
    </xf>
    <xf numFmtId="0" fontId="0" fillId="4" borderId="26" xfId="0" applyFill="1" applyBorder="1" applyAlignment="1" applyProtection="1">
      <alignment horizontal="left" vertical="top" wrapText="1"/>
      <protection locked="0"/>
    </xf>
    <xf numFmtId="0" fontId="0" fillId="4" borderId="22" xfId="0" applyFill="1" applyBorder="1" applyAlignment="1" applyProtection="1">
      <alignment horizontal="left" vertical="top" wrapText="1"/>
      <protection locked="0"/>
    </xf>
    <xf numFmtId="0" fontId="0" fillId="4" borderId="23" xfId="0" applyFill="1" applyBorder="1" applyAlignment="1" applyProtection="1">
      <alignment horizontal="left" vertical="top" wrapText="1"/>
      <protection locked="0"/>
    </xf>
    <xf numFmtId="0" fontId="1" fillId="17" borderId="1" xfId="0" applyFont="1" applyFill="1" applyBorder="1" applyAlignment="1">
      <alignment horizontal="left"/>
    </xf>
    <xf numFmtId="0" fontId="0" fillId="11" borderId="21" xfId="0" applyFill="1" applyBorder="1" applyAlignment="1">
      <alignment horizontal="center" shrinkToFit="1"/>
    </xf>
    <xf numFmtId="0" fontId="8" fillId="6" borderId="26" xfId="0" applyFont="1" applyFill="1" applyBorder="1" applyAlignment="1">
      <alignment horizontal="right" vertical="center" indent="1"/>
    </xf>
    <xf numFmtId="0" fontId="8" fillId="6" borderId="23" xfId="0" applyFont="1" applyFill="1" applyBorder="1" applyAlignment="1">
      <alignment horizontal="right" vertical="center" indent="1"/>
    </xf>
    <xf numFmtId="0" fontId="1" fillId="4" borderId="0" xfId="0" applyFont="1" applyFill="1" applyAlignment="1">
      <alignment horizontal="left" vertical="top" wrapText="1"/>
    </xf>
    <xf numFmtId="0" fontId="0" fillId="4" borderId="62" xfId="0" applyFill="1" applyBorder="1" applyAlignment="1" applyProtection="1">
      <alignment horizontal="left" vertical="top" wrapText="1"/>
      <protection locked="0"/>
    </xf>
    <xf numFmtId="0" fontId="0" fillId="4" borderId="63" xfId="0" applyFill="1" applyBorder="1" applyAlignment="1" applyProtection="1">
      <alignment horizontal="left" vertical="top" wrapText="1"/>
      <protection locked="0"/>
    </xf>
    <xf numFmtId="0" fontId="0" fillId="4" borderId="64" xfId="0" applyFill="1" applyBorder="1" applyAlignment="1" applyProtection="1">
      <alignment horizontal="left" vertical="top" wrapText="1"/>
      <protection locked="0"/>
    </xf>
    <xf numFmtId="0" fontId="0" fillId="4" borderId="65"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66" xfId="0" applyFill="1" applyBorder="1" applyAlignment="1" applyProtection="1">
      <alignment horizontal="left" vertical="top" wrapText="1"/>
      <protection locked="0"/>
    </xf>
    <xf numFmtId="0" fontId="0" fillId="4" borderId="67" xfId="0" applyFill="1" applyBorder="1" applyAlignment="1" applyProtection="1">
      <alignment horizontal="left" vertical="top" wrapText="1"/>
      <protection locked="0"/>
    </xf>
    <xf numFmtId="0" fontId="0" fillId="4" borderId="68" xfId="0" applyFill="1" applyBorder="1" applyAlignment="1" applyProtection="1">
      <alignment horizontal="left" vertical="top" wrapText="1"/>
      <protection locked="0"/>
    </xf>
    <xf numFmtId="0" fontId="0" fillId="4" borderId="69" xfId="0" applyFill="1" applyBorder="1" applyAlignment="1" applyProtection="1">
      <alignment horizontal="left" vertical="top" wrapText="1"/>
      <protection locked="0"/>
    </xf>
    <xf numFmtId="0" fontId="26" fillId="6" borderId="21" xfId="0" applyFont="1" applyFill="1" applyBorder="1" applyAlignment="1">
      <alignment horizontal="center" vertical="center"/>
    </xf>
    <xf numFmtId="10" fontId="0" fillId="11" borderId="21" xfId="0" applyNumberFormat="1" applyFill="1" applyBorder="1" applyAlignment="1">
      <alignment horizontal="left" vertical="top" wrapText="1"/>
    </xf>
    <xf numFmtId="0" fontId="0" fillId="4" borderId="80" xfId="0" applyFill="1" applyBorder="1" applyAlignment="1" applyProtection="1">
      <alignment horizontal="center" vertical="center"/>
      <protection locked="0"/>
    </xf>
    <xf numFmtId="0" fontId="1" fillId="4" borderId="0" xfId="0" applyFont="1" applyFill="1" applyAlignment="1">
      <alignment horizontal="left" wrapText="1"/>
    </xf>
    <xf numFmtId="0" fontId="8" fillId="6" borderId="79" xfId="0" applyFont="1" applyFill="1" applyBorder="1" applyAlignment="1">
      <alignment horizontal="center" vertical="center"/>
    </xf>
    <xf numFmtId="0" fontId="1" fillId="4" borderId="0" xfId="0" applyFont="1" applyFill="1" applyAlignment="1">
      <alignment horizontal="right" vertical="center" wrapText="1"/>
    </xf>
  </cellXfs>
  <cellStyles count="3">
    <cellStyle name="Link" xfId="1" builtinId="8"/>
    <cellStyle name="Standard" xfId="0" builtinId="0"/>
    <cellStyle name="Standard 2" xfId="2" xr:uid="{00000000-0005-0000-0000-000002000000}"/>
  </cellStyles>
  <dxfs count="67">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patternType="solid">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bgColor theme="0"/>
        </patternFill>
      </fill>
      <border>
        <left/>
        <right/>
        <top/>
        <bottom/>
        <vertical/>
        <horizontal/>
      </border>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patternFill>
          <bgColor rgb="FFFFC000"/>
        </pattern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patternFill>
          <bgColor rgb="FF00B0F0"/>
        </patternFill>
      </fill>
    </dxf>
    <dxf>
      <fill>
        <patternFill>
          <bgColor rgb="FFFFC000"/>
        </pattern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patternFill patternType="solid">
          <fgColor auto="1"/>
          <bgColor rgb="FFFFC000"/>
        </patternFill>
      </fill>
    </dxf>
    <dxf>
      <fill>
        <patternFill patternType="solid">
          <fgColor auto="1"/>
          <bgColor rgb="FFFFC000"/>
        </pattern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patternFill>
          <bgColor rgb="FF00B0F0"/>
        </patternFill>
      </fill>
    </dxf>
    <dxf>
      <fill>
        <patternFill>
          <bgColor rgb="FF00B0F0"/>
        </patternFill>
      </fill>
    </dxf>
    <dxf>
      <fill>
        <patternFill patternType="solid">
          <fgColor auto="1"/>
          <bgColor rgb="FFFFC000"/>
        </patternFill>
      </fill>
    </dxf>
    <dxf>
      <fill>
        <patternFill patternType="solid">
          <fgColor auto="1"/>
          <bgColor rgb="FFFFC000"/>
        </patternFill>
      </fill>
    </dxf>
    <dxf>
      <fill>
        <patternFill patternType="solid">
          <fgColor auto="1"/>
          <bgColor rgb="FFFFC000"/>
        </patternFill>
      </fill>
    </dxf>
    <dxf>
      <fill>
        <patternFill patternType="solid">
          <fgColor auto="1"/>
          <bgColor rgb="FFFFC000"/>
        </pattern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patternFill>
          <bgColor rgb="FF00B0F0"/>
        </patternFill>
      </fill>
    </dxf>
    <dxf>
      <fill>
        <patternFill>
          <bgColor rgb="FF00B0F0"/>
        </patternFill>
      </fill>
    </dxf>
    <dxf>
      <fill>
        <patternFill patternType="solid">
          <fgColor auto="1"/>
          <bgColor rgb="FFFFC000"/>
        </patternFill>
      </fill>
    </dxf>
    <dxf>
      <fill>
        <patternFill patternType="solid">
          <fgColor auto="1"/>
          <bgColor rgb="FFFFC000"/>
        </pattern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gradientFill degree="270">
          <stop position="0">
            <color theme="5" tint="0.59999389629810485"/>
          </stop>
          <stop position="1">
            <color theme="0"/>
          </stop>
        </gradientFill>
      </fill>
    </dxf>
    <dxf>
      <fill>
        <patternFill>
          <bgColor rgb="FF00B0F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bgColor rgb="FF00B0F0"/>
        </patternFill>
      </fill>
    </dxf>
  </dxfs>
  <tableStyles count="0" defaultTableStyle="TableStyleMedium2" defaultPivotStyle="PivotStyleLight16"/>
  <colors>
    <mruColors>
      <color rgb="FF00CCFF"/>
      <color rgb="FF0099CC"/>
      <color rgb="FF33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739" y="438978"/>
          <a:ext cx="6747104" cy="137160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58588" y="190500"/>
          <a:ext cx="6747104" cy="13716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70BC7E89-D628-4110-A6BF-2A5BC539DB0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605118" y="437029"/>
          <a:ext cx="6747104" cy="137160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874059" y="437029"/>
          <a:ext cx="6747104" cy="13716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xdr:row>
      <xdr:rowOff>0</xdr:rowOff>
    </xdr:from>
    <xdr:ext cx="6747104" cy="1371600"/>
    <xdr:pic>
      <xdr:nvPicPr>
        <xdr:cNvPr id="2" name="Grafik 1">
          <a:extLst>
            <a:ext uri="{FF2B5EF4-FFF2-40B4-BE49-F238E27FC236}">
              <a16:creationId xmlns:a16="http://schemas.microsoft.com/office/drawing/2014/main" id="{7F4E1DEE-A758-4044-B61B-4639FB1075E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528" t="5882"/>
        <a:stretch/>
      </xdr:blipFill>
      <xdr:spPr>
        <a:xfrm>
          <a:off x="314325" y="438150"/>
          <a:ext cx="6747104" cy="13716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_in%20arbeit/x-alt/entwurf_dvse_kennzahlenbogen-K0%20(19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sheetName val="Inhalt"/>
      <sheetName val="Ausfüllhinweise und Abkürzungen"/>
      <sheetName val="Übersicht Bearbeitungsstand"/>
      <sheetName val="Allgemeine Angaben"/>
      <sheetName val="Organisationsstruktur"/>
      <sheetName val="Struktur"/>
      <sheetName val="LA"/>
      <sheetName val="SV"/>
      <sheetName val="Fallzahlen Einrichtung"/>
      <sheetName val="Fallzahlen Operateure"/>
      <sheetName val="Vorab-Bewertung"/>
      <sheetName val="Auditbericht"/>
      <sheetName val="versteckt"/>
    </sheetNames>
    <sheetDataSet>
      <sheetData sheetId="0"/>
      <sheetData sheetId="1"/>
      <sheetData sheetId="2"/>
      <sheetData sheetId="3"/>
      <sheetData sheetId="4"/>
      <sheetData sheetId="5"/>
      <sheetData sheetId="6">
        <row r="3">
          <cell r="G3">
            <v>0</v>
          </cell>
        </row>
        <row r="4">
          <cell r="G4" t="str">
            <v>Bearbeitungsstand Pflichtangaben</v>
          </cell>
        </row>
        <row r="13">
          <cell r="G13" t="str">
            <v>Bewertung Fachexperte</v>
          </cell>
        </row>
      </sheetData>
      <sheetData sheetId="7"/>
      <sheetData sheetId="8"/>
      <sheetData sheetId="9"/>
      <sheetData sheetId="10"/>
      <sheetData sheetId="11"/>
      <sheetData sheetId="12"/>
      <sheetData sheetId="13">
        <row r="20">
          <cell r="A20">
            <v>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XFC64"/>
  <sheetViews>
    <sheetView tabSelected="1" topLeftCell="A2" zoomScale="115" zoomScaleNormal="115" workbookViewId="0">
      <selection activeCell="A2" sqref="A2"/>
    </sheetView>
  </sheetViews>
  <sheetFormatPr baseColWidth="10" defaultColWidth="0" defaultRowHeight="15" zeroHeight="1" x14ac:dyDescent="0.25"/>
  <cols>
    <col min="1" max="1" width="4.7109375" customWidth="1"/>
    <col min="2" max="2" width="11.42578125" style="1" customWidth="1"/>
    <col min="3" max="3" width="7.85546875" style="1" customWidth="1"/>
    <col min="4" max="10" width="11.42578125" customWidth="1"/>
    <col min="11" max="12" width="11.42578125" style="1" customWidth="1"/>
    <col min="13" max="19" width="11.42578125" style="1" hidden="1"/>
    <col min="20" max="16383" width="11.42578125" hidden="1"/>
    <col min="16384" max="16384" width="0.5703125" hidden="1"/>
  </cols>
  <sheetData>
    <row r="1" spans="1:16383" s="1" customFormat="1" ht="35.1" customHeight="1" x14ac:dyDescent="0.25"/>
    <row r="2" spans="1:16383" x14ac:dyDescent="0.25">
      <c r="A2" s="33"/>
      <c r="D2" s="1"/>
      <c r="E2" s="1"/>
      <c r="F2" s="1"/>
      <c r="G2" s="1"/>
      <c r="H2" s="1"/>
      <c r="I2" s="1"/>
      <c r="J2" s="1"/>
    </row>
    <row r="3" spans="1:16383" x14ac:dyDescent="0.25">
      <c r="A3" s="1"/>
      <c r="D3" s="1"/>
      <c r="E3" s="1"/>
      <c r="F3" s="1"/>
      <c r="G3" s="1"/>
      <c r="H3" s="1"/>
      <c r="I3" s="1"/>
      <c r="J3" s="1"/>
    </row>
    <row r="4" spans="1:16383" x14ac:dyDescent="0.25">
      <c r="A4" s="1"/>
      <c r="D4" s="1"/>
      <c r="E4" s="1"/>
      <c r="F4" s="1"/>
      <c r="G4" s="1"/>
      <c r="H4" s="1"/>
      <c r="I4" s="1"/>
      <c r="J4" s="1"/>
    </row>
    <row r="5" spans="1:16383" x14ac:dyDescent="0.25">
      <c r="A5" s="1"/>
      <c r="D5" s="1"/>
      <c r="E5" s="1"/>
      <c r="F5" s="1"/>
      <c r="G5" s="1"/>
      <c r="H5" s="1"/>
      <c r="I5" s="1"/>
      <c r="J5" s="1"/>
    </row>
    <row r="6" spans="1:16383" x14ac:dyDescent="0.25">
      <c r="A6" s="1"/>
      <c r="D6" s="1"/>
      <c r="E6" s="1"/>
      <c r="F6" s="1"/>
      <c r="G6" s="1"/>
      <c r="H6" s="1"/>
      <c r="I6" s="1"/>
      <c r="J6" s="1"/>
    </row>
    <row r="7" spans="1:16383" x14ac:dyDescent="0.25">
      <c r="A7" s="1"/>
      <c r="D7" s="1"/>
      <c r="E7" s="1"/>
      <c r="F7" s="1"/>
      <c r="G7" s="1"/>
      <c r="H7" s="1"/>
      <c r="I7" s="1"/>
      <c r="J7" s="1"/>
    </row>
    <row r="8" spans="1:16383" x14ac:dyDescent="0.25">
      <c r="A8" s="1"/>
      <c r="D8" s="1"/>
      <c r="E8" s="1"/>
      <c r="F8" s="1"/>
      <c r="G8" s="1"/>
      <c r="H8" s="1"/>
      <c r="I8" s="1"/>
      <c r="J8" s="1"/>
    </row>
    <row r="9" spans="1:16383" x14ac:dyDescent="0.25">
      <c r="A9" s="1"/>
      <c r="D9" s="1"/>
      <c r="E9" s="1"/>
      <c r="F9" s="1"/>
      <c r="G9" s="1"/>
      <c r="H9" s="1"/>
      <c r="I9" s="1"/>
      <c r="J9" s="1"/>
    </row>
    <row r="10" spans="1:16383" ht="33.75" x14ac:dyDescent="0.25">
      <c r="A10" s="1"/>
      <c r="D10" s="342" t="s">
        <v>97</v>
      </c>
      <c r="E10" s="342"/>
      <c r="F10" s="342"/>
      <c r="G10" s="342"/>
      <c r="H10" s="342"/>
      <c r="I10" s="342"/>
      <c r="J10" s="342"/>
      <c r="K10" s="245"/>
    </row>
    <row r="11" spans="1:16383" x14ac:dyDescent="0.25">
      <c r="A11" s="1"/>
      <c r="D11" s="1"/>
      <c r="E11" s="1"/>
      <c r="F11" s="1"/>
      <c r="G11" s="1"/>
      <c r="H11" s="1"/>
      <c r="I11" s="1"/>
      <c r="J11" s="1"/>
    </row>
    <row r="12" spans="1:16383" ht="21" x14ac:dyDescent="0.25">
      <c r="A12" s="1"/>
      <c r="D12" s="343" t="s">
        <v>670</v>
      </c>
      <c r="E12" s="343"/>
      <c r="F12" s="343"/>
      <c r="G12" s="343"/>
      <c r="H12" s="343"/>
      <c r="I12" s="343"/>
      <c r="J12" s="343"/>
    </row>
    <row r="13" spans="1:16383" s="1" customFormat="1" x14ac:dyDescent="0.25">
      <c r="D13" s="6"/>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1" customFormat="1" ht="15.75" x14ac:dyDescent="0.25">
      <c r="G14" s="7" t="s">
        <v>53</v>
      </c>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 customFormat="1" ht="15.75" x14ac:dyDescent="0.25">
      <c r="G15" s="7"/>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3" s="1" customFormat="1" ht="15.75" x14ac:dyDescent="0.25">
      <c r="G16" s="7" t="s">
        <v>59</v>
      </c>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4:16383" s="1" customFormat="1" ht="15.75" x14ac:dyDescent="0.25">
      <c r="G17" s="7" t="s">
        <v>96</v>
      </c>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4:16383" s="1" customFormat="1" ht="15.75" x14ac:dyDescent="0.25">
      <c r="G18" s="7" t="s">
        <v>60</v>
      </c>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4:16383" s="1" customFormat="1" x14ac:dyDescent="0.25">
      <c r="G19" s="2"/>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4:16383" s="1" customFormat="1" x14ac:dyDescent="0.25">
      <c r="G20" s="2"/>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4:16383" s="1" customFormat="1" x14ac:dyDescent="0.25">
      <c r="D21" s="8" t="s">
        <v>386</v>
      </c>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4:16383" s="1" customFormat="1" x14ac:dyDescent="0.25">
      <c r="D22" s="8" t="s">
        <v>164</v>
      </c>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4:16383" s="1" customFormat="1" x14ac:dyDescent="0.25">
      <c r="D23" s="8"/>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4:16383" s="1" customFormat="1" x14ac:dyDescent="0.25">
      <c r="D24" s="9"/>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4:16383" s="1" customFormat="1" x14ac:dyDescent="0.25">
      <c r="D25" s="8" t="s">
        <v>54</v>
      </c>
      <c r="F25" s="39" t="s">
        <v>163</v>
      </c>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4:16383" s="1" customFormat="1" x14ac:dyDescent="0.25">
      <c r="D26" s="8" t="s">
        <v>165</v>
      </c>
      <c r="F26" s="6" t="s">
        <v>61</v>
      </c>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4:16383" s="1" customFormat="1" x14ac:dyDescent="0.25">
      <c r="D27" s="8" t="s">
        <v>55</v>
      </c>
      <c r="F27" s="39" t="s">
        <v>166</v>
      </c>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4:16383" s="1" customFormat="1" x14ac:dyDescent="0.25">
      <c r="F28" s="6" t="s">
        <v>167</v>
      </c>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4:16383" s="1" customFormat="1" x14ac:dyDescent="0.25">
      <c r="F29" s="39" t="s">
        <v>168</v>
      </c>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4:16383" s="1" customFormat="1" x14ac:dyDescent="0.25">
      <c r="F30" s="6" t="s">
        <v>169</v>
      </c>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4:16383" s="1" customFormat="1" x14ac:dyDescent="0.25">
      <c r="F31" s="39" t="s">
        <v>170</v>
      </c>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4:16383" s="1" customFormat="1" x14ac:dyDescent="0.25">
      <c r="F32" s="6" t="s">
        <v>171</v>
      </c>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4:16383" s="1" customFormat="1" x14ac:dyDescent="0.25">
      <c r="F33" s="39" t="s">
        <v>172</v>
      </c>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4:16383" s="1" customFormat="1" ht="15" customHeight="1" x14ac:dyDescent="0.25">
      <c r="F34" s="6" t="s">
        <v>173</v>
      </c>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4:16383" s="1" customFormat="1" ht="15" customHeight="1" x14ac:dyDescent="0.25">
      <c r="F35" s="39" t="s">
        <v>174</v>
      </c>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4:16383" s="1" customFormat="1" ht="15" customHeight="1" x14ac:dyDescent="0.25">
      <c r="F36" s="6" t="s">
        <v>175</v>
      </c>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4:16383" s="1" customFormat="1" ht="15" customHeight="1" x14ac:dyDescent="0.25">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c r="KFJ37"/>
      <c r="KFK37"/>
      <c r="KFL37"/>
      <c r="KFM37"/>
      <c r="KFN37"/>
      <c r="KFO37"/>
      <c r="KFP37"/>
      <c r="KFQ37"/>
      <c r="KFR37"/>
      <c r="KFS37"/>
      <c r="KFT37"/>
      <c r="KFU37"/>
      <c r="KFV37"/>
      <c r="KFW37"/>
      <c r="KFX37"/>
      <c r="KFY37"/>
      <c r="KFZ37"/>
      <c r="KGA37"/>
      <c r="KGB37"/>
      <c r="KGC37"/>
      <c r="KGD37"/>
      <c r="KGE37"/>
      <c r="KGF37"/>
      <c r="KGG37"/>
      <c r="KGH37"/>
      <c r="KGI37"/>
      <c r="KGJ37"/>
      <c r="KGK37"/>
      <c r="KGL37"/>
      <c r="KGM37"/>
      <c r="KGN37"/>
      <c r="KGO37"/>
      <c r="KGP37"/>
      <c r="KGQ37"/>
      <c r="KGR37"/>
      <c r="KGS37"/>
      <c r="KGT37"/>
      <c r="KGU37"/>
      <c r="KGV37"/>
      <c r="KGW37"/>
      <c r="KGX37"/>
      <c r="KGY37"/>
      <c r="KGZ37"/>
      <c r="KHA37"/>
      <c r="KHB37"/>
      <c r="KHC37"/>
      <c r="KHD37"/>
      <c r="KHE37"/>
      <c r="KHF37"/>
      <c r="KHG37"/>
      <c r="KHH37"/>
      <c r="KHI37"/>
      <c r="KHJ37"/>
      <c r="KHK37"/>
      <c r="KHL37"/>
      <c r="KHM37"/>
      <c r="KHN37"/>
      <c r="KHO37"/>
      <c r="KHP37"/>
      <c r="KHQ37"/>
      <c r="KHR37"/>
      <c r="KHS37"/>
      <c r="KHT37"/>
      <c r="KHU37"/>
      <c r="KHV37"/>
      <c r="KHW37"/>
      <c r="KHX37"/>
      <c r="KHY37"/>
      <c r="KHZ37"/>
      <c r="KIA37"/>
      <c r="KIB37"/>
      <c r="KIC37"/>
      <c r="KID37"/>
      <c r="KIE37"/>
      <c r="KIF37"/>
      <c r="KIG37"/>
      <c r="KIH37"/>
      <c r="KII37"/>
      <c r="KIJ37"/>
      <c r="KIK37"/>
      <c r="KIL37"/>
      <c r="KIM37"/>
      <c r="KIN37"/>
      <c r="KIO37"/>
      <c r="KIP37"/>
      <c r="KIQ37"/>
      <c r="KIR37"/>
      <c r="KIS37"/>
      <c r="KIT37"/>
      <c r="KIU37"/>
      <c r="KIV37"/>
      <c r="KIW37"/>
      <c r="KIX37"/>
      <c r="KIY37"/>
      <c r="KIZ37"/>
      <c r="KJA37"/>
      <c r="KJB37"/>
      <c r="KJC37"/>
      <c r="KJD37"/>
      <c r="KJE37"/>
      <c r="KJF37"/>
      <c r="KJG37"/>
      <c r="KJH37"/>
      <c r="KJI37"/>
      <c r="KJJ37"/>
      <c r="KJK37"/>
      <c r="KJL37"/>
      <c r="KJM37"/>
      <c r="KJN37"/>
      <c r="KJO37"/>
      <c r="KJP37"/>
      <c r="KJQ37"/>
      <c r="KJR37"/>
      <c r="KJS37"/>
      <c r="KJT37"/>
      <c r="KJU37"/>
      <c r="KJV37"/>
      <c r="KJW37"/>
      <c r="KJX37"/>
      <c r="KJY37"/>
      <c r="KJZ37"/>
      <c r="KKA37"/>
      <c r="KKB37"/>
      <c r="KKC37"/>
      <c r="KKD37"/>
      <c r="KKE37"/>
      <c r="KKF37"/>
      <c r="KKG37"/>
      <c r="KKH37"/>
      <c r="KKI37"/>
      <c r="KKJ37"/>
      <c r="KKK37"/>
      <c r="KKL37"/>
      <c r="KKM37"/>
      <c r="KKN37"/>
      <c r="KKO37"/>
      <c r="KKP37"/>
      <c r="KKQ37"/>
      <c r="KKR37"/>
      <c r="KKS37"/>
      <c r="KKT37"/>
      <c r="KKU37"/>
      <c r="KKV37"/>
      <c r="KKW37"/>
      <c r="KKX37"/>
      <c r="KKY37"/>
      <c r="KKZ37"/>
      <c r="KLA37"/>
      <c r="KLB37"/>
      <c r="KLC37"/>
      <c r="KLD37"/>
      <c r="KLE37"/>
      <c r="KLF37"/>
      <c r="KLG37"/>
      <c r="KLH37"/>
      <c r="KLI37"/>
      <c r="KLJ37"/>
      <c r="KLK37"/>
      <c r="KLL37"/>
      <c r="KLM37"/>
      <c r="KLN37"/>
      <c r="KLO37"/>
      <c r="KLP37"/>
      <c r="KLQ37"/>
      <c r="KLR37"/>
      <c r="KLS37"/>
      <c r="KLT37"/>
      <c r="KLU37"/>
      <c r="KLV37"/>
      <c r="KLW37"/>
      <c r="KLX37"/>
      <c r="KLY37"/>
      <c r="KLZ37"/>
      <c r="KMA37"/>
      <c r="KMB37"/>
      <c r="KMC37"/>
      <c r="KMD37"/>
      <c r="KME37"/>
      <c r="KMF37"/>
      <c r="KMG37"/>
      <c r="KMH37"/>
      <c r="KMI37"/>
      <c r="KMJ37"/>
      <c r="KMK37"/>
      <c r="KML37"/>
      <c r="KMM37"/>
      <c r="KMN37"/>
      <c r="KMO37"/>
      <c r="KMP37"/>
      <c r="KMQ37"/>
      <c r="KMR37"/>
      <c r="KMS37"/>
      <c r="KMT37"/>
      <c r="KMU37"/>
      <c r="KMV37"/>
      <c r="KMW37"/>
      <c r="KMX37"/>
      <c r="KMY37"/>
      <c r="KMZ37"/>
      <c r="KNA37"/>
      <c r="KNB37"/>
      <c r="KNC37"/>
      <c r="KND37"/>
      <c r="KNE37"/>
      <c r="KNF37"/>
      <c r="KNG37"/>
      <c r="KNH37"/>
      <c r="KNI37"/>
      <c r="KNJ37"/>
      <c r="KNK37"/>
      <c r="KNL37"/>
      <c r="KNM37"/>
      <c r="KNN37"/>
      <c r="KNO37"/>
      <c r="KNP37"/>
      <c r="KNQ37"/>
      <c r="KNR37"/>
      <c r="KNS37"/>
      <c r="KNT37"/>
      <c r="KNU37"/>
      <c r="KNV37"/>
      <c r="KNW37"/>
      <c r="KNX37"/>
      <c r="KNY37"/>
      <c r="KNZ37"/>
      <c r="KOA37"/>
      <c r="KOB37"/>
      <c r="KOC37"/>
      <c r="KOD37"/>
      <c r="KOE37"/>
      <c r="KOF37"/>
      <c r="KOG37"/>
      <c r="KOH37"/>
      <c r="KOI37"/>
      <c r="KOJ37"/>
      <c r="KOK37"/>
      <c r="KOL37"/>
      <c r="KOM37"/>
      <c r="KON37"/>
      <c r="KOO37"/>
      <c r="KOP37"/>
      <c r="KOQ37"/>
      <c r="KOR37"/>
      <c r="KOS37"/>
      <c r="KOT37"/>
      <c r="KOU37"/>
      <c r="KOV37"/>
      <c r="KOW37"/>
      <c r="KOX37"/>
      <c r="KOY37"/>
      <c r="KOZ37"/>
      <c r="KPA37"/>
      <c r="KPB37"/>
      <c r="KPC37"/>
      <c r="KPD37"/>
      <c r="KPE37"/>
      <c r="KPF37"/>
      <c r="KPG37"/>
      <c r="KPH37"/>
      <c r="KPI37"/>
      <c r="KPJ37"/>
      <c r="KPK37"/>
      <c r="KPL37"/>
      <c r="KPM37"/>
      <c r="KPN37"/>
      <c r="KPO37"/>
      <c r="KPP37"/>
      <c r="KPQ37"/>
      <c r="KPR37"/>
      <c r="KPS37"/>
      <c r="KPT37"/>
      <c r="KPU37"/>
      <c r="KPV37"/>
      <c r="KPW37"/>
      <c r="KPX37"/>
      <c r="KPY37"/>
      <c r="KPZ37"/>
      <c r="KQA37"/>
      <c r="KQB37"/>
      <c r="KQC37"/>
      <c r="KQD37"/>
      <c r="KQE37"/>
      <c r="KQF37"/>
      <c r="KQG37"/>
      <c r="KQH37"/>
      <c r="KQI37"/>
      <c r="KQJ37"/>
      <c r="KQK37"/>
      <c r="KQL37"/>
      <c r="KQM37"/>
      <c r="KQN37"/>
      <c r="KQO37"/>
      <c r="KQP37"/>
      <c r="KQQ37"/>
      <c r="KQR37"/>
      <c r="KQS37"/>
      <c r="KQT37"/>
      <c r="KQU37"/>
      <c r="KQV37"/>
      <c r="KQW37"/>
      <c r="KQX37"/>
      <c r="KQY37"/>
      <c r="KQZ37"/>
      <c r="KRA37"/>
      <c r="KRB37"/>
      <c r="KRC37"/>
      <c r="KRD37"/>
      <c r="KRE37"/>
      <c r="KRF37"/>
      <c r="KRG37"/>
      <c r="KRH37"/>
      <c r="KRI37"/>
      <c r="KRJ37"/>
      <c r="KRK37"/>
      <c r="KRL37"/>
      <c r="KRM37"/>
      <c r="KRN37"/>
      <c r="KRO37"/>
      <c r="KRP37"/>
      <c r="KRQ37"/>
      <c r="KRR37"/>
      <c r="KRS37"/>
      <c r="KRT37"/>
      <c r="KRU37"/>
      <c r="KRV37"/>
      <c r="KRW37"/>
      <c r="KRX37"/>
      <c r="KRY37"/>
      <c r="KRZ37"/>
      <c r="KSA37"/>
      <c r="KSB37"/>
      <c r="KSC37"/>
      <c r="KSD37"/>
      <c r="KSE37"/>
      <c r="KSF37"/>
      <c r="KSG37"/>
      <c r="KSH37"/>
      <c r="KSI37"/>
      <c r="KSJ37"/>
      <c r="KSK37"/>
      <c r="KSL37"/>
      <c r="KSM37"/>
      <c r="KSN37"/>
      <c r="KSO37"/>
      <c r="KSP37"/>
      <c r="KSQ37"/>
      <c r="KSR37"/>
      <c r="KSS37"/>
      <c r="KST37"/>
      <c r="KSU37"/>
      <c r="KSV37"/>
      <c r="KSW37"/>
      <c r="KSX37"/>
      <c r="KSY37"/>
      <c r="KSZ37"/>
      <c r="KTA37"/>
      <c r="KTB37"/>
      <c r="KTC37"/>
      <c r="KTD37"/>
      <c r="KTE37"/>
      <c r="KTF37"/>
      <c r="KTG37"/>
      <c r="KTH37"/>
      <c r="KTI37"/>
      <c r="KTJ37"/>
      <c r="KTK37"/>
      <c r="KTL37"/>
      <c r="KTM37"/>
      <c r="KTN37"/>
      <c r="KTO37"/>
      <c r="KTP37"/>
      <c r="KTQ37"/>
      <c r="KTR37"/>
      <c r="KTS37"/>
      <c r="KTT37"/>
      <c r="KTU37"/>
      <c r="KTV37"/>
      <c r="KTW37"/>
      <c r="KTX37"/>
      <c r="KTY37"/>
      <c r="KTZ37"/>
      <c r="KUA37"/>
      <c r="KUB37"/>
      <c r="KUC37"/>
      <c r="KUD37"/>
      <c r="KUE37"/>
      <c r="KUF37"/>
      <c r="KUG37"/>
      <c r="KUH37"/>
      <c r="KUI37"/>
      <c r="KUJ37"/>
      <c r="KUK37"/>
      <c r="KUL37"/>
      <c r="KUM37"/>
      <c r="KUN37"/>
      <c r="KUO37"/>
      <c r="KUP37"/>
      <c r="KUQ37"/>
      <c r="KUR37"/>
      <c r="KUS37"/>
      <c r="KUT37"/>
      <c r="KUU37"/>
      <c r="KUV37"/>
      <c r="KUW37"/>
      <c r="KUX37"/>
      <c r="KUY37"/>
      <c r="KUZ37"/>
      <c r="KVA37"/>
      <c r="KVB37"/>
      <c r="KVC37"/>
      <c r="KVD37"/>
      <c r="KVE37"/>
      <c r="KVF37"/>
      <c r="KVG37"/>
      <c r="KVH37"/>
      <c r="KVI37"/>
      <c r="KVJ37"/>
      <c r="KVK37"/>
      <c r="KVL37"/>
      <c r="KVM37"/>
      <c r="KVN37"/>
      <c r="KVO37"/>
      <c r="KVP37"/>
      <c r="KVQ37"/>
      <c r="KVR37"/>
      <c r="KVS37"/>
      <c r="KVT37"/>
      <c r="KVU37"/>
      <c r="KVV37"/>
      <c r="KVW37"/>
      <c r="KVX37"/>
      <c r="KVY37"/>
      <c r="KVZ37"/>
      <c r="KWA37"/>
      <c r="KWB37"/>
      <c r="KWC37"/>
      <c r="KWD37"/>
      <c r="KWE37"/>
      <c r="KWF37"/>
      <c r="KWG37"/>
      <c r="KWH37"/>
      <c r="KWI37"/>
      <c r="KWJ37"/>
      <c r="KWK37"/>
      <c r="KWL37"/>
      <c r="KWM37"/>
      <c r="KWN37"/>
      <c r="KWO37"/>
      <c r="KWP37"/>
      <c r="KWQ37"/>
      <c r="KWR37"/>
      <c r="KWS37"/>
      <c r="KWT37"/>
      <c r="KWU37"/>
      <c r="KWV37"/>
      <c r="KWW37"/>
      <c r="KWX37"/>
      <c r="KWY37"/>
      <c r="KWZ37"/>
      <c r="KXA37"/>
      <c r="KXB37"/>
      <c r="KXC37"/>
      <c r="KXD37"/>
      <c r="KXE37"/>
      <c r="KXF37"/>
      <c r="KXG37"/>
      <c r="KXH37"/>
      <c r="KXI37"/>
      <c r="KXJ37"/>
      <c r="KXK37"/>
      <c r="KXL37"/>
      <c r="KXM37"/>
      <c r="KXN37"/>
      <c r="KXO37"/>
      <c r="KXP37"/>
      <c r="KXQ37"/>
      <c r="KXR37"/>
      <c r="KXS37"/>
      <c r="KXT37"/>
      <c r="KXU37"/>
      <c r="KXV37"/>
      <c r="KXW37"/>
      <c r="KXX37"/>
      <c r="KXY37"/>
      <c r="KXZ37"/>
      <c r="KYA37"/>
      <c r="KYB37"/>
      <c r="KYC37"/>
      <c r="KYD37"/>
      <c r="KYE37"/>
      <c r="KYF37"/>
      <c r="KYG37"/>
      <c r="KYH37"/>
      <c r="KYI37"/>
      <c r="KYJ37"/>
      <c r="KYK37"/>
      <c r="KYL37"/>
      <c r="KYM37"/>
      <c r="KYN37"/>
      <c r="KYO37"/>
      <c r="KYP37"/>
      <c r="KYQ37"/>
      <c r="KYR37"/>
      <c r="KYS37"/>
      <c r="KYT37"/>
      <c r="KYU37"/>
      <c r="KYV37"/>
      <c r="KYW37"/>
      <c r="KYX37"/>
      <c r="KYY37"/>
      <c r="KYZ37"/>
      <c r="KZA37"/>
      <c r="KZB37"/>
      <c r="KZC37"/>
      <c r="KZD37"/>
      <c r="KZE37"/>
      <c r="KZF37"/>
      <c r="KZG37"/>
      <c r="KZH37"/>
      <c r="KZI37"/>
      <c r="KZJ37"/>
      <c r="KZK37"/>
      <c r="KZL37"/>
      <c r="KZM37"/>
      <c r="KZN37"/>
      <c r="KZO37"/>
      <c r="KZP37"/>
      <c r="KZQ37"/>
      <c r="KZR37"/>
      <c r="KZS37"/>
      <c r="KZT37"/>
      <c r="KZU37"/>
      <c r="KZV37"/>
      <c r="KZW37"/>
      <c r="KZX37"/>
      <c r="KZY37"/>
      <c r="KZZ37"/>
      <c r="LAA37"/>
      <c r="LAB37"/>
      <c r="LAC37"/>
      <c r="LAD37"/>
      <c r="LAE37"/>
      <c r="LAF37"/>
      <c r="LAG37"/>
      <c r="LAH37"/>
      <c r="LAI37"/>
      <c r="LAJ37"/>
      <c r="LAK37"/>
      <c r="LAL37"/>
      <c r="LAM37"/>
      <c r="LAN37"/>
      <c r="LAO37"/>
      <c r="LAP37"/>
      <c r="LAQ37"/>
      <c r="LAR37"/>
      <c r="LAS37"/>
      <c r="LAT37"/>
      <c r="LAU37"/>
      <c r="LAV37"/>
      <c r="LAW37"/>
      <c r="LAX37"/>
      <c r="LAY37"/>
      <c r="LAZ37"/>
      <c r="LBA37"/>
      <c r="LBB37"/>
      <c r="LBC37"/>
      <c r="LBD37"/>
      <c r="LBE37"/>
      <c r="LBF37"/>
      <c r="LBG37"/>
      <c r="LBH37"/>
      <c r="LBI37"/>
      <c r="LBJ37"/>
      <c r="LBK37"/>
      <c r="LBL37"/>
      <c r="LBM37"/>
      <c r="LBN37"/>
      <c r="LBO37"/>
      <c r="LBP37"/>
      <c r="LBQ37"/>
      <c r="LBR37"/>
      <c r="LBS37"/>
      <c r="LBT37"/>
      <c r="LBU37"/>
      <c r="LBV37"/>
      <c r="LBW37"/>
      <c r="LBX37"/>
      <c r="LBY37"/>
      <c r="LBZ37"/>
      <c r="LCA37"/>
      <c r="LCB37"/>
      <c r="LCC37"/>
      <c r="LCD37"/>
      <c r="LCE37"/>
      <c r="LCF37"/>
      <c r="LCG37"/>
      <c r="LCH37"/>
      <c r="LCI37"/>
      <c r="LCJ37"/>
      <c r="LCK37"/>
      <c r="LCL37"/>
      <c r="LCM37"/>
      <c r="LCN37"/>
      <c r="LCO37"/>
      <c r="LCP37"/>
      <c r="LCQ37"/>
      <c r="LCR37"/>
      <c r="LCS37"/>
      <c r="LCT37"/>
      <c r="LCU37"/>
      <c r="LCV37"/>
      <c r="LCW37"/>
      <c r="LCX37"/>
      <c r="LCY37"/>
      <c r="LCZ37"/>
      <c r="LDA37"/>
      <c r="LDB37"/>
      <c r="LDC37"/>
      <c r="LDD37"/>
      <c r="LDE37"/>
      <c r="LDF37"/>
      <c r="LDG37"/>
      <c r="LDH37"/>
      <c r="LDI37"/>
      <c r="LDJ37"/>
      <c r="LDK37"/>
      <c r="LDL37"/>
      <c r="LDM37"/>
      <c r="LDN37"/>
      <c r="LDO37"/>
      <c r="LDP37"/>
      <c r="LDQ37"/>
      <c r="LDR37"/>
      <c r="LDS37"/>
      <c r="LDT37"/>
      <c r="LDU37"/>
      <c r="LDV37"/>
      <c r="LDW37"/>
      <c r="LDX37"/>
      <c r="LDY37"/>
      <c r="LDZ37"/>
      <c r="LEA37"/>
      <c r="LEB37"/>
      <c r="LEC37"/>
      <c r="LED37"/>
      <c r="LEE37"/>
      <c r="LEF37"/>
      <c r="LEG37"/>
      <c r="LEH37"/>
      <c r="LEI37"/>
      <c r="LEJ37"/>
      <c r="LEK37"/>
      <c r="LEL37"/>
      <c r="LEM37"/>
      <c r="LEN37"/>
      <c r="LEO37"/>
      <c r="LEP37"/>
      <c r="LEQ37"/>
      <c r="LER37"/>
      <c r="LES37"/>
      <c r="LET37"/>
      <c r="LEU37"/>
      <c r="LEV37"/>
      <c r="LEW37"/>
      <c r="LEX37"/>
      <c r="LEY37"/>
      <c r="LEZ37"/>
      <c r="LFA37"/>
      <c r="LFB37"/>
      <c r="LFC37"/>
      <c r="LFD37"/>
      <c r="LFE37"/>
      <c r="LFF37"/>
      <c r="LFG37"/>
      <c r="LFH37"/>
      <c r="LFI37"/>
      <c r="LFJ37"/>
      <c r="LFK37"/>
      <c r="LFL37"/>
      <c r="LFM37"/>
      <c r="LFN37"/>
      <c r="LFO37"/>
      <c r="LFP37"/>
      <c r="LFQ37"/>
      <c r="LFR37"/>
      <c r="LFS37"/>
      <c r="LFT37"/>
      <c r="LFU37"/>
      <c r="LFV37"/>
      <c r="LFW37"/>
      <c r="LFX37"/>
      <c r="LFY37"/>
      <c r="LFZ37"/>
      <c r="LGA37"/>
      <c r="LGB37"/>
      <c r="LGC37"/>
      <c r="LGD37"/>
      <c r="LGE37"/>
      <c r="LGF37"/>
      <c r="LGG37"/>
      <c r="LGH37"/>
      <c r="LGI37"/>
      <c r="LGJ37"/>
      <c r="LGK37"/>
      <c r="LGL37"/>
      <c r="LGM37"/>
      <c r="LGN37"/>
      <c r="LGO37"/>
      <c r="LGP37"/>
      <c r="LGQ37"/>
      <c r="LGR37"/>
      <c r="LGS37"/>
      <c r="LGT37"/>
      <c r="LGU37"/>
      <c r="LGV37"/>
      <c r="LGW37"/>
      <c r="LGX37"/>
      <c r="LGY37"/>
      <c r="LGZ37"/>
      <c r="LHA37"/>
      <c r="LHB37"/>
      <c r="LHC37"/>
      <c r="LHD37"/>
      <c r="LHE37"/>
      <c r="LHF37"/>
      <c r="LHG37"/>
      <c r="LHH37"/>
      <c r="LHI37"/>
      <c r="LHJ37"/>
      <c r="LHK37"/>
      <c r="LHL37"/>
      <c r="LHM37"/>
      <c r="LHN37"/>
      <c r="LHO37"/>
      <c r="LHP37"/>
      <c r="LHQ37"/>
      <c r="LHR37"/>
      <c r="LHS37"/>
      <c r="LHT37"/>
      <c r="LHU37"/>
      <c r="LHV37"/>
      <c r="LHW37"/>
      <c r="LHX37"/>
      <c r="LHY37"/>
      <c r="LHZ37"/>
      <c r="LIA37"/>
      <c r="LIB37"/>
      <c r="LIC37"/>
      <c r="LID37"/>
      <c r="LIE37"/>
      <c r="LIF37"/>
      <c r="LIG37"/>
      <c r="LIH37"/>
      <c r="LII37"/>
      <c r="LIJ37"/>
      <c r="LIK37"/>
      <c r="LIL37"/>
      <c r="LIM37"/>
      <c r="LIN37"/>
      <c r="LIO37"/>
      <c r="LIP37"/>
      <c r="LIQ37"/>
      <c r="LIR37"/>
      <c r="LIS37"/>
      <c r="LIT37"/>
      <c r="LIU37"/>
      <c r="LIV37"/>
      <c r="LIW37"/>
      <c r="LIX37"/>
      <c r="LIY37"/>
      <c r="LIZ37"/>
      <c r="LJA37"/>
      <c r="LJB37"/>
      <c r="LJC37"/>
      <c r="LJD37"/>
      <c r="LJE37"/>
      <c r="LJF37"/>
      <c r="LJG37"/>
      <c r="LJH37"/>
      <c r="LJI37"/>
      <c r="LJJ37"/>
      <c r="LJK37"/>
      <c r="LJL37"/>
      <c r="LJM37"/>
      <c r="LJN37"/>
      <c r="LJO37"/>
      <c r="LJP37"/>
      <c r="LJQ37"/>
      <c r="LJR37"/>
      <c r="LJS37"/>
      <c r="LJT37"/>
      <c r="LJU37"/>
      <c r="LJV37"/>
      <c r="LJW37"/>
      <c r="LJX37"/>
      <c r="LJY37"/>
      <c r="LJZ37"/>
      <c r="LKA37"/>
      <c r="LKB37"/>
      <c r="LKC37"/>
      <c r="LKD37"/>
      <c r="LKE37"/>
      <c r="LKF37"/>
      <c r="LKG37"/>
      <c r="LKH37"/>
      <c r="LKI37"/>
      <c r="LKJ37"/>
      <c r="LKK37"/>
      <c r="LKL37"/>
      <c r="LKM37"/>
      <c r="LKN37"/>
      <c r="LKO37"/>
      <c r="LKP37"/>
      <c r="LKQ37"/>
      <c r="LKR37"/>
      <c r="LKS37"/>
      <c r="LKT37"/>
      <c r="LKU37"/>
      <c r="LKV37"/>
      <c r="LKW37"/>
      <c r="LKX37"/>
      <c r="LKY37"/>
      <c r="LKZ37"/>
      <c r="LLA37"/>
      <c r="LLB37"/>
      <c r="LLC37"/>
      <c r="LLD37"/>
      <c r="LLE37"/>
      <c r="LLF37"/>
      <c r="LLG37"/>
      <c r="LLH37"/>
      <c r="LLI37"/>
      <c r="LLJ37"/>
      <c r="LLK37"/>
      <c r="LLL37"/>
      <c r="LLM37"/>
      <c r="LLN37"/>
      <c r="LLO37"/>
      <c r="LLP37"/>
      <c r="LLQ37"/>
      <c r="LLR37"/>
      <c r="LLS37"/>
      <c r="LLT37"/>
      <c r="LLU37"/>
      <c r="LLV37"/>
      <c r="LLW37"/>
      <c r="LLX37"/>
      <c r="LLY37"/>
      <c r="LLZ37"/>
      <c r="LMA37"/>
      <c r="LMB37"/>
      <c r="LMC37"/>
      <c r="LMD37"/>
      <c r="LME37"/>
      <c r="LMF37"/>
      <c r="LMG37"/>
      <c r="LMH37"/>
      <c r="LMI37"/>
      <c r="LMJ37"/>
      <c r="LMK37"/>
      <c r="LML37"/>
      <c r="LMM37"/>
      <c r="LMN37"/>
      <c r="LMO37"/>
      <c r="LMP37"/>
      <c r="LMQ37"/>
      <c r="LMR37"/>
      <c r="LMS37"/>
      <c r="LMT37"/>
      <c r="LMU37"/>
      <c r="LMV37"/>
      <c r="LMW37"/>
      <c r="LMX37"/>
      <c r="LMY37"/>
      <c r="LMZ37"/>
      <c r="LNA37"/>
      <c r="LNB37"/>
      <c r="LNC37"/>
      <c r="LND37"/>
      <c r="LNE37"/>
      <c r="LNF37"/>
      <c r="LNG37"/>
      <c r="LNH37"/>
      <c r="LNI37"/>
      <c r="LNJ37"/>
      <c r="LNK37"/>
      <c r="LNL37"/>
      <c r="LNM37"/>
      <c r="LNN37"/>
      <c r="LNO37"/>
      <c r="LNP37"/>
      <c r="LNQ37"/>
      <c r="LNR37"/>
      <c r="LNS37"/>
      <c r="LNT37"/>
      <c r="LNU37"/>
      <c r="LNV37"/>
      <c r="LNW37"/>
      <c r="LNX37"/>
      <c r="LNY37"/>
      <c r="LNZ37"/>
      <c r="LOA37"/>
      <c r="LOB37"/>
      <c r="LOC37"/>
      <c r="LOD37"/>
      <c r="LOE37"/>
      <c r="LOF37"/>
      <c r="LOG37"/>
      <c r="LOH37"/>
      <c r="LOI37"/>
      <c r="LOJ37"/>
      <c r="LOK37"/>
      <c r="LOL37"/>
      <c r="LOM37"/>
      <c r="LON37"/>
      <c r="LOO37"/>
      <c r="LOP37"/>
      <c r="LOQ37"/>
      <c r="LOR37"/>
      <c r="LOS37"/>
      <c r="LOT37"/>
      <c r="LOU37"/>
      <c r="LOV37"/>
      <c r="LOW37"/>
      <c r="LOX37"/>
      <c r="LOY37"/>
      <c r="LOZ37"/>
      <c r="LPA37"/>
      <c r="LPB37"/>
      <c r="LPC37"/>
      <c r="LPD37"/>
      <c r="LPE37"/>
      <c r="LPF37"/>
      <c r="LPG37"/>
      <c r="LPH37"/>
      <c r="LPI37"/>
      <c r="LPJ37"/>
      <c r="LPK37"/>
      <c r="LPL37"/>
      <c r="LPM37"/>
      <c r="LPN37"/>
      <c r="LPO37"/>
      <c r="LPP37"/>
      <c r="LPQ37"/>
      <c r="LPR37"/>
      <c r="LPS37"/>
      <c r="LPT37"/>
      <c r="LPU37"/>
      <c r="LPV37"/>
      <c r="LPW37"/>
      <c r="LPX37"/>
      <c r="LPY37"/>
      <c r="LPZ37"/>
      <c r="LQA37"/>
      <c r="LQB37"/>
      <c r="LQC37"/>
      <c r="LQD37"/>
      <c r="LQE37"/>
      <c r="LQF37"/>
      <c r="LQG37"/>
      <c r="LQH37"/>
      <c r="LQI37"/>
      <c r="LQJ37"/>
      <c r="LQK37"/>
      <c r="LQL37"/>
      <c r="LQM37"/>
      <c r="LQN37"/>
      <c r="LQO37"/>
      <c r="LQP37"/>
      <c r="LQQ37"/>
      <c r="LQR37"/>
      <c r="LQS37"/>
      <c r="LQT37"/>
      <c r="LQU37"/>
      <c r="LQV37"/>
      <c r="LQW37"/>
      <c r="LQX37"/>
      <c r="LQY37"/>
      <c r="LQZ37"/>
      <c r="LRA37"/>
      <c r="LRB37"/>
      <c r="LRC37"/>
      <c r="LRD37"/>
      <c r="LRE37"/>
      <c r="LRF37"/>
      <c r="LRG37"/>
      <c r="LRH37"/>
      <c r="LRI37"/>
      <c r="LRJ37"/>
      <c r="LRK37"/>
      <c r="LRL37"/>
      <c r="LRM37"/>
      <c r="LRN37"/>
      <c r="LRO37"/>
      <c r="LRP37"/>
      <c r="LRQ37"/>
      <c r="LRR37"/>
      <c r="LRS37"/>
      <c r="LRT37"/>
      <c r="LRU37"/>
      <c r="LRV37"/>
      <c r="LRW37"/>
      <c r="LRX37"/>
      <c r="LRY37"/>
      <c r="LRZ37"/>
      <c r="LSA37"/>
      <c r="LSB37"/>
      <c r="LSC37"/>
      <c r="LSD37"/>
      <c r="LSE37"/>
      <c r="LSF37"/>
      <c r="LSG37"/>
      <c r="LSH37"/>
      <c r="LSI37"/>
      <c r="LSJ37"/>
      <c r="LSK37"/>
      <c r="LSL37"/>
      <c r="LSM37"/>
      <c r="LSN37"/>
      <c r="LSO37"/>
      <c r="LSP37"/>
      <c r="LSQ37"/>
      <c r="LSR37"/>
      <c r="LSS37"/>
      <c r="LST37"/>
      <c r="LSU37"/>
      <c r="LSV37"/>
      <c r="LSW37"/>
      <c r="LSX37"/>
      <c r="LSY37"/>
      <c r="LSZ37"/>
      <c r="LTA37"/>
      <c r="LTB37"/>
      <c r="LTC37"/>
      <c r="LTD37"/>
      <c r="LTE37"/>
      <c r="LTF37"/>
      <c r="LTG37"/>
      <c r="LTH37"/>
      <c r="LTI37"/>
      <c r="LTJ37"/>
      <c r="LTK37"/>
      <c r="LTL37"/>
      <c r="LTM37"/>
      <c r="LTN37"/>
      <c r="LTO37"/>
      <c r="LTP37"/>
      <c r="LTQ37"/>
      <c r="LTR37"/>
      <c r="LTS37"/>
      <c r="LTT37"/>
      <c r="LTU37"/>
      <c r="LTV37"/>
      <c r="LTW37"/>
      <c r="LTX37"/>
      <c r="LTY37"/>
      <c r="LTZ37"/>
      <c r="LUA37"/>
      <c r="LUB37"/>
      <c r="LUC37"/>
      <c r="LUD37"/>
      <c r="LUE37"/>
      <c r="LUF37"/>
      <c r="LUG37"/>
      <c r="LUH37"/>
      <c r="LUI37"/>
      <c r="LUJ37"/>
      <c r="LUK37"/>
      <c r="LUL37"/>
      <c r="LUM37"/>
      <c r="LUN37"/>
      <c r="LUO37"/>
      <c r="LUP37"/>
      <c r="LUQ37"/>
      <c r="LUR37"/>
      <c r="LUS37"/>
      <c r="LUT37"/>
      <c r="LUU37"/>
      <c r="LUV37"/>
      <c r="LUW37"/>
      <c r="LUX37"/>
      <c r="LUY37"/>
      <c r="LUZ37"/>
      <c r="LVA37"/>
      <c r="LVB37"/>
      <c r="LVC37"/>
      <c r="LVD37"/>
      <c r="LVE37"/>
      <c r="LVF37"/>
      <c r="LVG37"/>
      <c r="LVH37"/>
      <c r="LVI37"/>
      <c r="LVJ37"/>
      <c r="LVK37"/>
      <c r="LVL37"/>
      <c r="LVM37"/>
      <c r="LVN37"/>
      <c r="LVO37"/>
      <c r="LVP37"/>
      <c r="LVQ37"/>
      <c r="LVR37"/>
      <c r="LVS37"/>
      <c r="LVT37"/>
      <c r="LVU37"/>
      <c r="LVV37"/>
      <c r="LVW37"/>
      <c r="LVX37"/>
      <c r="LVY37"/>
      <c r="LVZ37"/>
      <c r="LWA37"/>
      <c r="LWB37"/>
      <c r="LWC37"/>
      <c r="LWD37"/>
      <c r="LWE37"/>
      <c r="LWF37"/>
      <c r="LWG37"/>
      <c r="LWH37"/>
      <c r="LWI37"/>
      <c r="LWJ37"/>
      <c r="LWK37"/>
      <c r="LWL37"/>
      <c r="LWM37"/>
      <c r="LWN37"/>
      <c r="LWO37"/>
      <c r="LWP37"/>
      <c r="LWQ37"/>
      <c r="LWR37"/>
      <c r="LWS37"/>
      <c r="LWT37"/>
      <c r="LWU37"/>
      <c r="LWV37"/>
      <c r="LWW37"/>
      <c r="LWX37"/>
      <c r="LWY37"/>
      <c r="LWZ37"/>
      <c r="LXA37"/>
      <c r="LXB37"/>
      <c r="LXC37"/>
      <c r="LXD37"/>
      <c r="LXE37"/>
      <c r="LXF37"/>
      <c r="LXG37"/>
      <c r="LXH37"/>
      <c r="LXI37"/>
      <c r="LXJ37"/>
      <c r="LXK37"/>
      <c r="LXL37"/>
      <c r="LXM37"/>
      <c r="LXN37"/>
      <c r="LXO37"/>
      <c r="LXP37"/>
      <c r="LXQ37"/>
      <c r="LXR37"/>
      <c r="LXS37"/>
      <c r="LXT37"/>
      <c r="LXU37"/>
      <c r="LXV37"/>
      <c r="LXW37"/>
      <c r="LXX37"/>
      <c r="LXY37"/>
      <c r="LXZ37"/>
      <c r="LYA37"/>
      <c r="LYB37"/>
      <c r="LYC37"/>
      <c r="LYD37"/>
      <c r="LYE37"/>
      <c r="LYF37"/>
      <c r="LYG37"/>
      <c r="LYH37"/>
      <c r="LYI37"/>
      <c r="LYJ37"/>
      <c r="LYK37"/>
      <c r="LYL37"/>
      <c r="LYM37"/>
      <c r="LYN37"/>
      <c r="LYO37"/>
      <c r="LYP37"/>
      <c r="LYQ37"/>
      <c r="LYR37"/>
      <c r="LYS37"/>
      <c r="LYT37"/>
      <c r="LYU37"/>
      <c r="LYV37"/>
      <c r="LYW37"/>
      <c r="LYX37"/>
      <c r="LYY37"/>
      <c r="LYZ37"/>
      <c r="LZA37"/>
      <c r="LZB37"/>
      <c r="LZC37"/>
      <c r="LZD37"/>
      <c r="LZE37"/>
      <c r="LZF37"/>
      <c r="LZG37"/>
      <c r="LZH37"/>
      <c r="LZI37"/>
      <c r="LZJ37"/>
      <c r="LZK37"/>
      <c r="LZL37"/>
      <c r="LZM37"/>
      <c r="LZN37"/>
      <c r="LZO37"/>
      <c r="LZP37"/>
      <c r="LZQ37"/>
      <c r="LZR37"/>
      <c r="LZS37"/>
      <c r="LZT37"/>
      <c r="LZU37"/>
      <c r="LZV37"/>
      <c r="LZW37"/>
      <c r="LZX37"/>
      <c r="LZY37"/>
      <c r="LZZ37"/>
      <c r="MAA37"/>
      <c r="MAB37"/>
      <c r="MAC37"/>
      <c r="MAD37"/>
      <c r="MAE37"/>
      <c r="MAF37"/>
      <c r="MAG37"/>
      <c r="MAH37"/>
      <c r="MAI37"/>
      <c r="MAJ37"/>
      <c r="MAK37"/>
      <c r="MAL37"/>
      <c r="MAM37"/>
      <c r="MAN37"/>
      <c r="MAO37"/>
      <c r="MAP37"/>
      <c r="MAQ37"/>
      <c r="MAR37"/>
      <c r="MAS37"/>
      <c r="MAT37"/>
      <c r="MAU37"/>
      <c r="MAV37"/>
      <c r="MAW37"/>
      <c r="MAX37"/>
      <c r="MAY37"/>
      <c r="MAZ37"/>
      <c r="MBA37"/>
      <c r="MBB37"/>
      <c r="MBC37"/>
      <c r="MBD37"/>
      <c r="MBE37"/>
      <c r="MBF37"/>
      <c r="MBG37"/>
      <c r="MBH37"/>
      <c r="MBI37"/>
      <c r="MBJ37"/>
      <c r="MBK37"/>
      <c r="MBL37"/>
      <c r="MBM37"/>
      <c r="MBN37"/>
      <c r="MBO37"/>
      <c r="MBP37"/>
      <c r="MBQ37"/>
      <c r="MBR37"/>
      <c r="MBS37"/>
      <c r="MBT37"/>
      <c r="MBU37"/>
      <c r="MBV37"/>
      <c r="MBW37"/>
      <c r="MBX37"/>
      <c r="MBY37"/>
      <c r="MBZ37"/>
      <c r="MCA37"/>
      <c r="MCB37"/>
      <c r="MCC37"/>
      <c r="MCD37"/>
      <c r="MCE37"/>
      <c r="MCF37"/>
      <c r="MCG37"/>
      <c r="MCH37"/>
      <c r="MCI37"/>
      <c r="MCJ37"/>
      <c r="MCK37"/>
      <c r="MCL37"/>
      <c r="MCM37"/>
      <c r="MCN37"/>
      <c r="MCO37"/>
      <c r="MCP37"/>
      <c r="MCQ37"/>
      <c r="MCR37"/>
      <c r="MCS37"/>
      <c r="MCT37"/>
      <c r="MCU37"/>
      <c r="MCV37"/>
      <c r="MCW37"/>
      <c r="MCX37"/>
      <c r="MCY37"/>
      <c r="MCZ37"/>
      <c r="MDA37"/>
      <c r="MDB37"/>
      <c r="MDC37"/>
      <c r="MDD37"/>
      <c r="MDE37"/>
      <c r="MDF37"/>
      <c r="MDG37"/>
      <c r="MDH37"/>
      <c r="MDI37"/>
      <c r="MDJ37"/>
      <c r="MDK37"/>
      <c r="MDL37"/>
      <c r="MDM37"/>
      <c r="MDN37"/>
      <c r="MDO37"/>
      <c r="MDP37"/>
      <c r="MDQ37"/>
      <c r="MDR37"/>
      <c r="MDS37"/>
      <c r="MDT37"/>
      <c r="MDU37"/>
      <c r="MDV37"/>
      <c r="MDW37"/>
      <c r="MDX37"/>
      <c r="MDY37"/>
      <c r="MDZ37"/>
      <c r="MEA37"/>
      <c r="MEB37"/>
      <c r="MEC37"/>
      <c r="MED37"/>
      <c r="MEE37"/>
      <c r="MEF37"/>
      <c r="MEG37"/>
      <c r="MEH37"/>
      <c r="MEI37"/>
      <c r="MEJ37"/>
      <c r="MEK37"/>
      <c r="MEL37"/>
      <c r="MEM37"/>
      <c r="MEN37"/>
      <c r="MEO37"/>
      <c r="MEP37"/>
      <c r="MEQ37"/>
      <c r="MER37"/>
      <c r="MES37"/>
      <c r="MET37"/>
      <c r="MEU37"/>
      <c r="MEV37"/>
      <c r="MEW37"/>
      <c r="MEX37"/>
      <c r="MEY37"/>
      <c r="MEZ37"/>
      <c r="MFA37"/>
      <c r="MFB37"/>
      <c r="MFC37"/>
      <c r="MFD37"/>
      <c r="MFE37"/>
      <c r="MFF37"/>
      <c r="MFG37"/>
      <c r="MFH37"/>
      <c r="MFI37"/>
      <c r="MFJ37"/>
      <c r="MFK37"/>
      <c r="MFL37"/>
      <c r="MFM37"/>
      <c r="MFN37"/>
      <c r="MFO37"/>
      <c r="MFP37"/>
      <c r="MFQ37"/>
      <c r="MFR37"/>
      <c r="MFS37"/>
      <c r="MFT37"/>
      <c r="MFU37"/>
      <c r="MFV37"/>
      <c r="MFW37"/>
      <c r="MFX37"/>
      <c r="MFY37"/>
      <c r="MFZ37"/>
      <c r="MGA37"/>
      <c r="MGB37"/>
      <c r="MGC37"/>
      <c r="MGD37"/>
      <c r="MGE37"/>
      <c r="MGF37"/>
      <c r="MGG37"/>
      <c r="MGH37"/>
      <c r="MGI37"/>
      <c r="MGJ37"/>
      <c r="MGK37"/>
      <c r="MGL37"/>
      <c r="MGM37"/>
      <c r="MGN37"/>
      <c r="MGO37"/>
      <c r="MGP37"/>
      <c r="MGQ37"/>
      <c r="MGR37"/>
      <c r="MGS37"/>
      <c r="MGT37"/>
      <c r="MGU37"/>
      <c r="MGV37"/>
      <c r="MGW37"/>
      <c r="MGX37"/>
      <c r="MGY37"/>
      <c r="MGZ37"/>
      <c r="MHA37"/>
      <c r="MHB37"/>
      <c r="MHC37"/>
      <c r="MHD37"/>
      <c r="MHE37"/>
      <c r="MHF37"/>
      <c r="MHG37"/>
      <c r="MHH37"/>
      <c r="MHI37"/>
      <c r="MHJ37"/>
      <c r="MHK37"/>
      <c r="MHL37"/>
      <c r="MHM37"/>
      <c r="MHN37"/>
      <c r="MHO37"/>
      <c r="MHP37"/>
      <c r="MHQ37"/>
      <c r="MHR37"/>
      <c r="MHS37"/>
      <c r="MHT37"/>
      <c r="MHU37"/>
      <c r="MHV37"/>
      <c r="MHW37"/>
      <c r="MHX37"/>
      <c r="MHY37"/>
      <c r="MHZ37"/>
      <c r="MIA37"/>
      <c r="MIB37"/>
      <c r="MIC37"/>
      <c r="MID37"/>
      <c r="MIE37"/>
      <c r="MIF37"/>
      <c r="MIG37"/>
      <c r="MIH37"/>
      <c r="MII37"/>
      <c r="MIJ37"/>
      <c r="MIK37"/>
      <c r="MIL37"/>
      <c r="MIM37"/>
      <c r="MIN37"/>
      <c r="MIO37"/>
      <c r="MIP37"/>
      <c r="MIQ37"/>
      <c r="MIR37"/>
      <c r="MIS37"/>
      <c r="MIT37"/>
      <c r="MIU37"/>
      <c r="MIV37"/>
      <c r="MIW37"/>
      <c r="MIX37"/>
      <c r="MIY37"/>
      <c r="MIZ37"/>
      <c r="MJA37"/>
      <c r="MJB37"/>
      <c r="MJC37"/>
      <c r="MJD37"/>
      <c r="MJE37"/>
      <c r="MJF37"/>
      <c r="MJG37"/>
      <c r="MJH37"/>
      <c r="MJI37"/>
      <c r="MJJ37"/>
      <c r="MJK37"/>
      <c r="MJL37"/>
      <c r="MJM37"/>
      <c r="MJN37"/>
      <c r="MJO37"/>
      <c r="MJP37"/>
      <c r="MJQ37"/>
      <c r="MJR37"/>
      <c r="MJS37"/>
      <c r="MJT37"/>
      <c r="MJU37"/>
      <c r="MJV37"/>
      <c r="MJW37"/>
      <c r="MJX37"/>
      <c r="MJY37"/>
      <c r="MJZ37"/>
      <c r="MKA37"/>
      <c r="MKB37"/>
      <c r="MKC37"/>
      <c r="MKD37"/>
      <c r="MKE37"/>
      <c r="MKF37"/>
      <c r="MKG37"/>
      <c r="MKH37"/>
      <c r="MKI37"/>
      <c r="MKJ37"/>
      <c r="MKK37"/>
      <c r="MKL37"/>
      <c r="MKM37"/>
      <c r="MKN37"/>
      <c r="MKO37"/>
      <c r="MKP37"/>
      <c r="MKQ37"/>
      <c r="MKR37"/>
      <c r="MKS37"/>
      <c r="MKT37"/>
      <c r="MKU37"/>
      <c r="MKV37"/>
      <c r="MKW37"/>
      <c r="MKX37"/>
      <c r="MKY37"/>
      <c r="MKZ37"/>
      <c r="MLA37"/>
      <c r="MLB37"/>
      <c r="MLC37"/>
      <c r="MLD37"/>
      <c r="MLE37"/>
      <c r="MLF37"/>
      <c r="MLG37"/>
      <c r="MLH37"/>
      <c r="MLI37"/>
      <c r="MLJ37"/>
      <c r="MLK37"/>
      <c r="MLL37"/>
      <c r="MLM37"/>
      <c r="MLN37"/>
      <c r="MLO37"/>
      <c r="MLP37"/>
      <c r="MLQ37"/>
      <c r="MLR37"/>
      <c r="MLS37"/>
      <c r="MLT37"/>
      <c r="MLU37"/>
      <c r="MLV37"/>
      <c r="MLW37"/>
      <c r="MLX37"/>
      <c r="MLY37"/>
      <c r="MLZ37"/>
      <c r="MMA37"/>
      <c r="MMB37"/>
      <c r="MMC37"/>
      <c r="MMD37"/>
      <c r="MME37"/>
      <c r="MMF37"/>
      <c r="MMG37"/>
      <c r="MMH37"/>
      <c r="MMI37"/>
      <c r="MMJ37"/>
      <c r="MMK37"/>
      <c r="MML37"/>
      <c r="MMM37"/>
      <c r="MMN37"/>
      <c r="MMO37"/>
      <c r="MMP37"/>
      <c r="MMQ37"/>
      <c r="MMR37"/>
      <c r="MMS37"/>
      <c r="MMT37"/>
      <c r="MMU37"/>
      <c r="MMV37"/>
      <c r="MMW37"/>
      <c r="MMX37"/>
      <c r="MMY37"/>
      <c r="MMZ37"/>
      <c r="MNA37"/>
      <c r="MNB37"/>
      <c r="MNC37"/>
      <c r="MND37"/>
      <c r="MNE37"/>
      <c r="MNF37"/>
      <c r="MNG37"/>
      <c r="MNH37"/>
      <c r="MNI37"/>
      <c r="MNJ37"/>
      <c r="MNK37"/>
      <c r="MNL37"/>
      <c r="MNM37"/>
      <c r="MNN37"/>
      <c r="MNO37"/>
      <c r="MNP37"/>
      <c r="MNQ37"/>
      <c r="MNR37"/>
      <c r="MNS37"/>
      <c r="MNT37"/>
      <c r="MNU37"/>
      <c r="MNV37"/>
      <c r="MNW37"/>
      <c r="MNX37"/>
      <c r="MNY37"/>
      <c r="MNZ37"/>
      <c r="MOA37"/>
      <c r="MOB37"/>
      <c r="MOC37"/>
      <c r="MOD37"/>
      <c r="MOE37"/>
      <c r="MOF37"/>
      <c r="MOG37"/>
      <c r="MOH37"/>
      <c r="MOI37"/>
      <c r="MOJ37"/>
      <c r="MOK37"/>
      <c r="MOL37"/>
      <c r="MOM37"/>
      <c r="MON37"/>
      <c r="MOO37"/>
      <c r="MOP37"/>
      <c r="MOQ37"/>
      <c r="MOR37"/>
      <c r="MOS37"/>
      <c r="MOT37"/>
      <c r="MOU37"/>
      <c r="MOV37"/>
      <c r="MOW37"/>
      <c r="MOX37"/>
      <c r="MOY37"/>
      <c r="MOZ37"/>
      <c r="MPA37"/>
      <c r="MPB37"/>
      <c r="MPC37"/>
      <c r="MPD37"/>
      <c r="MPE37"/>
      <c r="MPF37"/>
      <c r="MPG37"/>
      <c r="MPH37"/>
      <c r="MPI37"/>
      <c r="MPJ37"/>
      <c r="MPK37"/>
      <c r="MPL37"/>
      <c r="MPM37"/>
      <c r="MPN37"/>
      <c r="MPO37"/>
      <c r="MPP37"/>
      <c r="MPQ37"/>
      <c r="MPR37"/>
      <c r="MPS37"/>
      <c r="MPT37"/>
      <c r="MPU37"/>
      <c r="MPV37"/>
      <c r="MPW37"/>
      <c r="MPX37"/>
      <c r="MPY37"/>
      <c r="MPZ37"/>
      <c r="MQA37"/>
      <c r="MQB37"/>
      <c r="MQC37"/>
      <c r="MQD37"/>
      <c r="MQE37"/>
      <c r="MQF37"/>
      <c r="MQG37"/>
      <c r="MQH37"/>
      <c r="MQI37"/>
      <c r="MQJ37"/>
      <c r="MQK37"/>
      <c r="MQL37"/>
      <c r="MQM37"/>
      <c r="MQN37"/>
      <c r="MQO37"/>
      <c r="MQP37"/>
      <c r="MQQ37"/>
      <c r="MQR37"/>
      <c r="MQS37"/>
      <c r="MQT37"/>
      <c r="MQU37"/>
      <c r="MQV37"/>
      <c r="MQW37"/>
      <c r="MQX37"/>
      <c r="MQY37"/>
      <c r="MQZ37"/>
      <c r="MRA37"/>
      <c r="MRB37"/>
      <c r="MRC37"/>
      <c r="MRD37"/>
      <c r="MRE37"/>
      <c r="MRF37"/>
      <c r="MRG37"/>
      <c r="MRH37"/>
      <c r="MRI37"/>
      <c r="MRJ37"/>
      <c r="MRK37"/>
      <c r="MRL37"/>
      <c r="MRM37"/>
      <c r="MRN37"/>
      <c r="MRO37"/>
      <c r="MRP37"/>
      <c r="MRQ37"/>
      <c r="MRR37"/>
      <c r="MRS37"/>
      <c r="MRT37"/>
      <c r="MRU37"/>
      <c r="MRV37"/>
      <c r="MRW37"/>
      <c r="MRX37"/>
      <c r="MRY37"/>
      <c r="MRZ37"/>
      <c r="MSA37"/>
      <c r="MSB37"/>
      <c r="MSC37"/>
      <c r="MSD37"/>
      <c r="MSE37"/>
      <c r="MSF37"/>
      <c r="MSG37"/>
      <c r="MSH37"/>
      <c r="MSI37"/>
      <c r="MSJ37"/>
      <c r="MSK37"/>
      <c r="MSL37"/>
      <c r="MSM37"/>
      <c r="MSN37"/>
      <c r="MSO37"/>
      <c r="MSP37"/>
      <c r="MSQ37"/>
      <c r="MSR37"/>
      <c r="MSS37"/>
      <c r="MST37"/>
      <c r="MSU37"/>
      <c r="MSV37"/>
      <c r="MSW37"/>
      <c r="MSX37"/>
      <c r="MSY37"/>
      <c r="MSZ37"/>
      <c r="MTA37"/>
      <c r="MTB37"/>
      <c r="MTC37"/>
      <c r="MTD37"/>
      <c r="MTE37"/>
      <c r="MTF37"/>
      <c r="MTG37"/>
      <c r="MTH37"/>
      <c r="MTI37"/>
      <c r="MTJ37"/>
      <c r="MTK37"/>
      <c r="MTL37"/>
      <c r="MTM37"/>
      <c r="MTN37"/>
      <c r="MTO37"/>
      <c r="MTP37"/>
      <c r="MTQ37"/>
      <c r="MTR37"/>
      <c r="MTS37"/>
      <c r="MTT37"/>
      <c r="MTU37"/>
      <c r="MTV37"/>
      <c r="MTW37"/>
      <c r="MTX37"/>
      <c r="MTY37"/>
      <c r="MTZ37"/>
      <c r="MUA37"/>
      <c r="MUB37"/>
      <c r="MUC37"/>
      <c r="MUD37"/>
      <c r="MUE37"/>
      <c r="MUF37"/>
      <c r="MUG37"/>
      <c r="MUH37"/>
      <c r="MUI37"/>
      <c r="MUJ37"/>
      <c r="MUK37"/>
      <c r="MUL37"/>
      <c r="MUM37"/>
      <c r="MUN37"/>
      <c r="MUO37"/>
      <c r="MUP37"/>
      <c r="MUQ37"/>
      <c r="MUR37"/>
      <c r="MUS37"/>
      <c r="MUT37"/>
      <c r="MUU37"/>
      <c r="MUV37"/>
      <c r="MUW37"/>
      <c r="MUX37"/>
      <c r="MUY37"/>
      <c r="MUZ37"/>
      <c r="MVA37"/>
      <c r="MVB37"/>
      <c r="MVC37"/>
      <c r="MVD37"/>
      <c r="MVE37"/>
      <c r="MVF37"/>
      <c r="MVG37"/>
      <c r="MVH37"/>
      <c r="MVI37"/>
      <c r="MVJ37"/>
      <c r="MVK37"/>
      <c r="MVL37"/>
      <c r="MVM37"/>
      <c r="MVN37"/>
      <c r="MVO37"/>
      <c r="MVP37"/>
      <c r="MVQ37"/>
      <c r="MVR37"/>
      <c r="MVS37"/>
      <c r="MVT37"/>
      <c r="MVU37"/>
      <c r="MVV37"/>
      <c r="MVW37"/>
      <c r="MVX37"/>
      <c r="MVY37"/>
      <c r="MVZ37"/>
      <c r="MWA37"/>
      <c r="MWB37"/>
      <c r="MWC37"/>
      <c r="MWD37"/>
      <c r="MWE37"/>
      <c r="MWF37"/>
      <c r="MWG37"/>
      <c r="MWH37"/>
      <c r="MWI37"/>
      <c r="MWJ37"/>
      <c r="MWK37"/>
      <c r="MWL37"/>
      <c r="MWM37"/>
      <c r="MWN37"/>
      <c r="MWO37"/>
      <c r="MWP37"/>
      <c r="MWQ37"/>
      <c r="MWR37"/>
      <c r="MWS37"/>
      <c r="MWT37"/>
      <c r="MWU37"/>
      <c r="MWV37"/>
      <c r="MWW37"/>
      <c r="MWX37"/>
      <c r="MWY37"/>
      <c r="MWZ37"/>
      <c r="MXA37"/>
      <c r="MXB37"/>
      <c r="MXC37"/>
      <c r="MXD37"/>
      <c r="MXE37"/>
      <c r="MXF37"/>
      <c r="MXG37"/>
      <c r="MXH37"/>
      <c r="MXI37"/>
      <c r="MXJ37"/>
      <c r="MXK37"/>
      <c r="MXL37"/>
      <c r="MXM37"/>
      <c r="MXN37"/>
      <c r="MXO37"/>
      <c r="MXP37"/>
      <c r="MXQ37"/>
      <c r="MXR37"/>
      <c r="MXS37"/>
      <c r="MXT37"/>
      <c r="MXU37"/>
      <c r="MXV37"/>
      <c r="MXW37"/>
      <c r="MXX37"/>
      <c r="MXY37"/>
      <c r="MXZ37"/>
      <c r="MYA37"/>
      <c r="MYB37"/>
      <c r="MYC37"/>
      <c r="MYD37"/>
      <c r="MYE37"/>
      <c r="MYF37"/>
      <c r="MYG37"/>
      <c r="MYH37"/>
      <c r="MYI37"/>
      <c r="MYJ37"/>
      <c r="MYK37"/>
      <c r="MYL37"/>
      <c r="MYM37"/>
      <c r="MYN37"/>
      <c r="MYO37"/>
      <c r="MYP37"/>
      <c r="MYQ37"/>
      <c r="MYR37"/>
      <c r="MYS37"/>
      <c r="MYT37"/>
      <c r="MYU37"/>
      <c r="MYV37"/>
      <c r="MYW37"/>
      <c r="MYX37"/>
      <c r="MYY37"/>
      <c r="MYZ37"/>
      <c r="MZA37"/>
      <c r="MZB37"/>
      <c r="MZC37"/>
      <c r="MZD37"/>
      <c r="MZE37"/>
      <c r="MZF37"/>
      <c r="MZG37"/>
      <c r="MZH37"/>
      <c r="MZI37"/>
      <c r="MZJ37"/>
      <c r="MZK37"/>
      <c r="MZL37"/>
      <c r="MZM37"/>
      <c r="MZN37"/>
      <c r="MZO37"/>
      <c r="MZP37"/>
      <c r="MZQ37"/>
      <c r="MZR37"/>
      <c r="MZS37"/>
      <c r="MZT37"/>
      <c r="MZU37"/>
      <c r="MZV37"/>
      <c r="MZW37"/>
      <c r="MZX37"/>
      <c r="MZY37"/>
      <c r="MZZ37"/>
      <c r="NAA37"/>
      <c r="NAB37"/>
      <c r="NAC37"/>
      <c r="NAD37"/>
      <c r="NAE37"/>
      <c r="NAF37"/>
      <c r="NAG37"/>
      <c r="NAH37"/>
      <c r="NAI37"/>
      <c r="NAJ37"/>
      <c r="NAK37"/>
      <c r="NAL37"/>
      <c r="NAM37"/>
      <c r="NAN37"/>
      <c r="NAO37"/>
      <c r="NAP37"/>
      <c r="NAQ37"/>
      <c r="NAR37"/>
      <c r="NAS37"/>
      <c r="NAT37"/>
      <c r="NAU37"/>
      <c r="NAV37"/>
      <c r="NAW37"/>
      <c r="NAX37"/>
      <c r="NAY37"/>
      <c r="NAZ37"/>
      <c r="NBA37"/>
      <c r="NBB37"/>
      <c r="NBC37"/>
      <c r="NBD37"/>
      <c r="NBE37"/>
      <c r="NBF37"/>
      <c r="NBG37"/>
      <c r="NBH37"/>
      <c r="NBI37"/>
      <c r="NBJ37"/>
      <c r="NBK37"/>
      <c r="NBL37"/>
      <c r="NBM37"/>
      <c r="NBN37"/>
      <c r="NBO37"/>
      <c r="NBP37"/>
      <c r="NBQ37"/>
      <c r="NBR37"/>
      <c r="NBS37"/>
      <c r="NBT37"/>
      <c r="NBU37"/>
      <c r="NBV37"/>
      <c r="NBW37"/>
      <c r="NBX37"/>
      <c r="NBY37"/>
      <c r="NBZ37"/>
      <c r="NCA37"/>
      <c r="NCB37"/>
      <c r="NCC37"/>
      <c r="NCD37"/>
      <c r="NCE37"/>
      <c r="NCF37"/>
      <c r="NCG37"/>
      <c r="NCH37"/>
      <c r="NCI37"/>
      <c r="NCJ37"/>
      <c r="NCK37"/>
      <c r="NCL37"/>
      <c r="NCM37"/>
      <c r="NCN37"/>
      <c r="NCO37"/>
      <c r="NCP37"/>
      <c r="NCQ37"/>
      <c r="NCR37"/>
      <c r="NCS37"/>
      <c r="NCT37"/>
      <c r="NCU37"/>
      <c r="NCV37"/>
      <c r="NCW37"/>
      <c r="NCX37"/>
      <c r="NCY37"/>
      <c r="NCZ37"/>
      <c r="NDA37"/>
      <c r="NDB37"/>
      <c r="NDC37"/>
      <c r="NDD37"/>
      <c r="NDE37"/>
      <c r="NDF37"/>
      <c r="NDG37"/>
      <c r="NDH37"/>
      <c r="NDI37"/>
      <c r="NDJ37"/>
      <c r="NDK37"/>
      <c r="NDL37"/>
      <c r="NDM37"/>
      <c r="NDN37"/>
      <c r="NDO37"/>
      <c r="NDP37"/>
      <c r="NDQ37"/>
      <c r="NDR37"/>
      <c r="NDS37"/>
      <c r="NDT37"/>
      <c r="NDU37"/>
      <c r="NDV37"/>
      <c r="NDW37"/>
      <c r="NDX37"/>
      <c r="NDY37"/>
      <c r="NDZ37"/>
      <c r="NEA37"/>
      <c r="NEB37"/>
      <c r="NEC37"/>
      <c r="NED37"/>
      <c r="NEE37"/>
      <c r="NEF37"/>
      <c r="NEG37"/>
      <c r="NEH37"/>
      <c r="NEI37"/>
      <c r="NEJ37"/>
      <c r="NEK37"/>
      <c r="NEL37"/>
      <c r="NEM37"/>
      <c r="NEN37"/>
      <c r="NEO37"/>
      <c r="NEP37"/>
      <c r="NEQ37"/>
      <c r="NER37"/>
      <c r="NES37"/>
      <c r="NET37"/>
      <c r="NEU37"/>
      <c r="NEV37"/>
      <c r="NEW37"/>
      <c r="NEX37"/>
      <c r="NEY37"/>
      <c r="NEZ37"/>
      <c r="NFA37"/>
      <c r="NFB37"/>
      <c r="NFC37"/>
      <c r="NFD37"/>
      <c r="NFE37"/>
      <c r="NFF37"/>
      <c r="NFG37"/>
      <c r="NFH37"/>
      <c r="NFI37"/>
      <c r="NFJ37"/>
      <c r="NFK37"/>
      <c r="NFL37"/>
      <c r="NFM37"/>
      <c r="NFN37"/>
      <c r="NFO37"/>
      <c r="NFP37"/>
      <c r="NFQ37"/>
      <c r="NFR37"/>
      <c r="NFS37"/>
      <c r="NFT37"/>
      <c r="NFU37"/>
      <c r="NFV37"/>
      <c r="NFW37"/>
      <c r="NFX37"/>
      <c r="NFY37"/>
      <c r="NFZ37"/>
      <c r="NGA37"/>
      <c r="NGB37"/>
      <c r="NGC37"/>
      <c r="NGD37"/>
      <c r="NGE37"/>
      <c r="NGF37"/>
      <c r="NGG37"/>
      <c r="NGH37"/>
      <c r="NGI37"/>
      <c r="NGJ37"/>
      <c r="NGK37"/>
      <c r="NGL37"/>
      <c r="NGM37"/>
      <c r="NGN37"/>
      <c r="NGO37"/>
      <c r="NGP37"/>
      <c r="NGQ37"/>
      <c r="NGR37"/>
      <c r="NGS37"/>
      <c r="NGT37"/>
      <c r="NGU37"/>
      <c r="NGV37"/>
      <c r="NGW37"/>
      <c r="NGX37"/>
      <c r="NGY37"/>
      <c r="NGZ37"/>
      <c r="NHA37"/>
      <c r="NHB37"/>
      <c r="NHC37"/>
      <c r="NHD37"/>
      <c r="NHE37"/>
      <c r="NHF37"/>
      <c r="NHG37"/>
      <c r="NHH37"/>
      <c r="NHI37"/>
      <c r="NHJ37"/>
      <c r="NHK37"/>
      <c r="NHL37"/>
      <c r="NHM37"/>
      <c r="NHN37"/>
      <c r="NHO37"/>
      <c r="NHP37"/>
      <c r="NHQ37"/>
      <c r="NHR37"/>
      <c r="NHS37"/>
      <c r="NHT37"/>
      <c r="NHU37"/>
      <c r="NHV37"/>
      <c r="NHW37"/>
      <c r="NHX37"/>
      <c r="NHY37"/>
      <c r="NHZ37"/>
      <c r="NIA37"/>
      <c r="NIB37"/>
      <c r="NIC37"/>
      <c r="NID37"/>
      <c r="NIE37"/>
      <c r="NIF37"/>
      <c r="NIG37"/>
      <c r="NIH37"/>
      <c r="NII37"/>
      <c r="NIJ37"/>
      <c r="NIK37"/>
      <c r="NIL37"/>
      <c r="NIM37"/>
      <c r="NIN37"/>
      <c r="NIO37"/>
      <c r="NIP37"/>
      <c r="NIQ37"/>
      <c r="NIR37"/>
      <c r="NIS37"/>
      <c r="NIT37"/>
      <c r="NIU37"/>
      <c r="NIV37"/>
      <c r="NIW37"/>
      <c r="NIX37"/>
      <c r="NIY37"/>
      <c r="NIZ37"/>
      <c r="NJA37"/>
      <c r="NJB37"/>
      <c r="NJC37"/>
      <c r="NJD37"/>
      <c r="NJE37"/>
      <c r="NJF37"/>
      <c r="NJG37"/>
      <c r="NJH37"/>
      <c r="NJI37"/>
      <c r="NJJ37"/>
      <c r="NJK37"/>
      <c r="NJL37"/>
      <c r="NJM37"/>
      <c r="NJN37"/>
      <c r="NJO37"/>
      <c r="NJP37"/>
      <c r="NJQ37"/>
      <c r="NJR37"/>
      <c r="NJS37"/>
      <c r="NJT37"/>
      <c r="NJU37"/>
      <c r="NJV37"/>
      <c r="NJW37"/>
      <c r="NJX37"/>
      <c r="NJY37"/>
      <c r="NJZ37"/>
      <c r="NKA37"/>
      <c r="NKB37"/>
      <c r="NKC37"/>
      <c r="NKD37"/>
      <c r="NKE37"/>
      <c r="NKF37"/>
      <c r="NKG37"/>
      <c r="NKH37"/>
      <c r="NKI37"/>
      <c r="NKJ37"/>
      <c r="NKK37"/>
      <c r="NKL37"/>
      <c r="NKM37"/>
      <c r="NKN37"/>
      <c r="NKO37"/>
      <c r="NKP37"/>
      <c r="NKQ37"/>
      <c r="NKR37"/>
      <c r="NKS37"/>
      <c r="NKT37"/>
      <c r="NKU37"/>
      <c r="NKV37"/>
      <c r="NKW37"/>
      <c r="NKX37"/>
      <c r="NKY37"/>
      <c r="NKZ37"/>
      <c r="NLA37"/>
      <c r="NLB37"/>
      <c r="NLC37"/>
      <c r="NLD37"/>
      <c r="NLE37"/>
      <c r="NLF37"/>
      <c r="NLG37"/>
      <c r="NLH37"/>
      <c r="NLI37"/>
      <c r="NLJ37"/>
      <c r="NLK37"/>
      <c r="NLL37"/>
      <c r="NLM37"/>
      <c r="NLN37"/>
      <c r="NLO37"/>
      <c r="NLP37"/>
      <c r="NLQ37"/>
      <c r="NLR37"/>
      <c r="NLS37"/>
      <c r="NLT37"/>
      <c r="NLU37"/>
      <c r="NLV37"/>
      <c r="NLW37"/>
      <c r="NLX37"/>
      <c r="NLY37"/>
      <c r="NLZ37"/>
      <c r="NMA37"/>
      <c r="NMB37"/>
      <c r="NMC37"/>
      <c r="NMD37"/>
      <c r="NME37"/>
      <c r="NMF37"/>
      <c r="NMG37"/>
      <c r="NMH37"/>
      <c r="NMI37"/>
      <c r="NMJ37"/>
      <c r="NMK37"/>
      <c r="NML37"/>
      <c r="NMM37"/>
      <c r="NMN37"/>
      <c r="NMO37"/>
      <c r="NMP37"/>
      <c r="NMQ37"/>
      <c r="NMR37"/>
      <c r="NMS37"/>
      <c r="NMT37"/>
      <c r="NMU37"/>
      <c r="NMV37"/>
      <c r="NMW37"/>
      <c r="NMX37"/>
      <c r="NMY37"/>
      <c r="NMZ37"/>
      <c r="NNA37"/>
      <c r="NNB37"/>
      <c r="NNC37"/>
      <c r="NND37"/>
      <c r="NNE37"/>
      <c r="NNF37"/>
      <c r="NNG37"/>
      <c r="NNH37"/>
      <c r="NNI37"/>
      <c r="NNJ37"/>
      <c r="NNK37"/>
      <c r="NNL37"/>
      <c r="NNM37"/>
      <c r="NNN37"/>
      <c r="NNO37"/>
      <c r="NNP37"/>
      <c r="NNQ37"/>
      <c r="NNR37"/>
      <c r="NNS37"/>
      <c r="NNT37"/>
      <c r="NNU37"/>
      <c r="NNV37"/>
      <c r="NNW37"/>
      <c r="NNX37"/>
      <c r="NNY37"/>
      <c r="NNZ37"/>
      <c r="NOA37"/>
      <c r="NOB37"/>
      <c r="NOC37"/>
      <c r="NOD37"/>
      <c r="NOE37"/>
      <c r="NOF37"/>
      <c r="NOG37"/>
      <c r="NOH37"/>
      <c r="NOI37"/>
      <c r="NOJ37"/>
      <c r="NOK37"/>
      <c r="NOL37"/>
      <c r="NOM37"/>
      <c r="NON37"/>
      <c r="NOO37"/>
      <c r="NOP37"/>
      <c r="NOQ37"/>
      <c r="NOR37"/>
      <c r="NOS37"/>
      <c r="NOT37"/>
      <c r="NOU37"/>
      <c r="NOV37"/>
      <c r="NOW37"/>
      <c r="NOX37"/>
      <c r="NOY37"/>
      <c r="NOZ37"/>
      <c r="NPA37"/>
      <c r="NPB37"/>
      <c r="NPC37"/>
      <c r="NPD37"/>
      <c r="NPE37"/>
      <c r="NPF37"/>
      <c r="NPG37"/>
      <c r="NPH37"/>
      <c r="NPI37"/>
      <c r="NPJ37"/>
      <c r="NPK37"/>
      <c r="NPL37"/>
      <c r="NPM37"/>
      <c r="NPN37"/>
      <c r="NPO37"/>
      <c r="NPP37"/>
      <c r="NPQ37"/>
      <c r="NPR37"/>
      <c r="NPS37"/>
      <c r="NPT37"/>
      <c r="NPU37"/>
      <c r="NPV37"/>
      <c r="NPW37"/>
      <c r="NPX37"/>
      <c r="NPY37"/>
      <c r="NPZ37"/>
      <c r="NQA37"/>
      <c r="NQB37"/>
      <c r="NQC37"/>
      <c r="NQD37"/>
      <c r="NQE37"/>
      <c r="NQF37"/>
      <c r="NQG37"/>
      <c r="NQH37"/>
      <c r="NQI37"/>
      <c r="NQJ37"/>
      <c r="NQK37"/>
      <c r="NQL37"/>
      <c r="NQM37"/>
      <c r="NQN37"/>
      <c r="NQO37"/>
      <c r="NQP37"/>
      <c r="NQQ37"/>
      <c r="NQR37"/>
      <c r="NQS37"/>
      <c r="NQT37"/>
      <c r="NQU37"/>
      <c r="NQV37"/>
      <c r="NQW37"/>
      <c r="NQX37"/>
      <c r="NQY37"/>
      <c r="NQZ37"/>
      <c r="NRA37"/>
      <c r="NRB37"/>
      <c r="NRC37"/>
      <c r="NRD37"/>
      <c r="NRE37"/>
      <c r="NRF37"/>
      <c r="NRG37"/>
      <c r="NRH37"/>
      <c r="NRI37"/>
      <c r="NRJ37"/>
      <c r="NRK37"/>
      <c r="NRL37"/>
      <c r="NRM37"/>
      <c r="NRN37"/>
      <c r="NRO37"/>
      <c r="NRP37"/>
      <c r="NRQ37"/>
      <c r="NRR37"/>
      <c r="NRS37"/>
      <c r="NRT37"/>
      <c r="NRU37"/>
      <c r="NRV37"/>
      <c r="NRW37"/>
      <c r="NRX37"/>
      <c r="NRY37"/>
      <c r="NRZ37"/>
      <c r="NSA37"/>
      <c r="NSB37"/>
      <c r="NSC37"/>
      <c r="NSD37"/>
      <c r="NSE37"/>
      <c r="NSF37"/>
      <c r="NSG37"/>
      <c r="NSH37"/>
      <c r="NSI37"/>
      <c r="NSJ37"/>
      <c r="NSK37"/>
      <c r="NSL37"/>
      <c r="NSM37"/>
      <c r="NSN37"/>
      <c r="NSO37"/>
      <c r="NSP37"/>
      <c r="NSQ37"/>
      <c r="NSR37"/>
      <c r="NSS37"/>
      <c r="NST37"/>
      <c r="NSU37"/>
      <c r="NSV37"/>
      <c r="NSW37"/>
      <c r="NSX37"/>
      <c r="NSY37"/>
      <c r="NSZ37"/>
      <c r="NTA37"/>
      <c r="NTB37"/>
      <c r="NTC37"/>
      <c r="NTD37"/>
      <c r="NTE37"/>
      <c r="NTF37"/>
      <c r="NTG37"/>
      <c r="NTH37"/>
      <c r="NTI37"/>
      <c r="NTJ37"/>
      <c r="NTK37"/>
      <c r="NTL37"/>
      <c r="NTM37"/>
      <c r="NTN37"/>
      <c r="NTO37"/>
      <c r="NTP37"/>
      <c r="NTQ37"/>
      <c r="NTR37"/>
      <c r="NTS37"/>
      <c r="NTT37"/>
      <c r="NTU37"/>
      <c r="NTV37"/>
      <c r="NTW37"/>
      <c r="NTX37"/>
      <c r="NTY37"/>
      <c r="NTZ37"/>
      <c r="NUA37"/>
      <c r="NUB37"/>
      <c r="NUC37"/>
      <c r="NUD37"/>
      <c r="NUE37"/>
      <c r="NUF37"/>
      <c r="NUG37"/>
      <c r="NUH37"/>
      <c r="NUI37"/>
      <c r="NUJ37"/>
      <c r="NUK37"/>
      <c r="NUL37"/>
      <c r="NUM37"/>
      <c r="NUN37"/>
      <c r="NUO37"/>
      <c r="NUP37"/>
      <c r="NUQ37"/>
      <c r="NUR37"/>
      <c r="NUS37"/>
      <c r="NUT37"/>
      <c r="NUU37"/>
      <c r="NUV37"/>
      <c r="NUW37"/>
      <c r="NUX37"/>
      <c r="NUY37"/>
      <c r="NUZ37"/>
      <c r="NVA37"/>
      <c r="NVB37"/>
      <c r="NVC37"/>
      <c r="NVD37"/>
      <c r="NVE37"/>
      <c r="NVF37"/>
      <c r="NVG37"/>
      <c r="NVH37"/>
      <c r="NVI37"/>
      <c r="NVJ37"/>
      <c r="NVK37"/>
      <c r="NVL37"/>
      <c r="NVM37"/>
      <c r="NVN37"/>
      <c r="NVO37"/>
      <c r="NVP37"/>
      <c r="NVQ37"/>
      <c r="NVR37"/>
      <c r="NVS37"/>
      <c r="NVT37"/>
      <c r="NVU37"/>
      <c r="NVV37"/>
      <c r="NVW37"/>
      <c r="NVX37"/>
      <c r="NVY37"/>
      <c r="NVZ37"/>
      <c r="NWA37"/>
      <c r="NWB37"/>
      <c r="NWC37"/>
      <c r="NWD37"/>
      <c r="NWE37"/>
      <c r="NWF37"/>
      <c r="NWG37"/>
      <c r="NWH37"/>
      <c r="NWI37"/>
      <c r="NWJ37"/>
      <c r="NWK37"/>
      <c r="NWL37"/>
      <c r="NWM37"/>
      <c r="NWN37"/>
      <c r="NWO37"/>
      <c r="NWP37"/>
      <c r="NWQ37"/>
      <c r="NWR37"/>
      <c r="NWS37"/>
      <c r="NWT37"/>
      <c r="NWU37"/>
      <c r="NWV37"/>
      <c r="NWW37"/>
      <c r="NWX37"/>
      <c r="NWY37"/>
      <c r="NWZ37"/>
      <c r="NXA37"/>
      <c r="NXB37"/>
      <c r="NXC37"/>
      <c r="NXD37"/>
      <c r="NXE37"/>
      <c r="NXF37"/>
      <c r="NXG37"/>
      <c r="NXH37"/>
      <c r="NXI37"/>
      <c r="NXJ37"/>
      <c r="NXK37"/>
      <c r="NXL37"/>
      <c r="NXM37"/>
      <c r="NXN37"/>
      <c r="NXO37"/>
      <c r="NXP37"/>
      <c r="NXQ37"/>
      <c r="NXR37"/>
      <c r="NXS37"/>
      <c r="NXT37"/>
      <c r="NXU37"/>
      <c r="NXV37"/>
      <c r="NXW37"/>
      <c r="NXX37"/>
      <c r="NXY37"/>
      <c r="NXZ37"/>
      <c r="NYA37"/>
      <c r="NYB37"/>
      <c r="NYC37"/>
      <c r="NYD37"/>
      <c r="NYE37"/>
      <c r="NYF37"/>
      <c r="NYG37"/>
      <c r="NYH37"/>
      <c r="NYI37"/>
      <c r="NYJ37"/>
      <c r="NYK37"/>
      <c r="NYL37"/>
      <c r="NYM37"/>
      <c r="NYN37"/>
      <c r="NYO37"/>
      <c r="NYP37"/>
      <c r="NYQ37"/>
      <c r="NYR37"/>
      <c r="NYS37"/>
      <c r="NYT37"/>
      <c r="NYU37"/>
      <c r="NYV37"/>
      <c r="NYW37"/>
      <c r="NYX37"/>
      <c r="NYY37"/>
      <c r="NYZ37"/>
      <c r="NZA37"/>
      <c r="NZB37"/>
      <c r="NZC37"/>
      <c r="NZD37"/>
      <c r="NZE37"/>
      <c r="NZF37"/>
      <c r="NZG37"/>
      <c r="NZH37"/>
      <c r="NZI37"/>
      <c r="NZJ37"/>
      <c r="NZK37"/>
      <c r="NZL37"/>
      <c r="NZM37"/>
      <c r="NZN37"/>
      <c r="NZO37"/>
      <c r="NZP37"/>
      <c r="NZQ37"/>
      <c r="NZR37"/>
      <c r="NZS37"/>
      <c r="NZT37"/>
      <c r="NZU37"/>
      <c r="NZV37"/>
      <c r="NZW37"/>
      <c r="NZX37"/>
      <c r="NZY37"/>
      <c r="NZZ37"/>
      <c r="OAA37"/>
      <c r="OAB37"/>
      <c r="OAC37"/>
      <c r="OAD37"/>
      <c r="OAE37"/>
      <c r="OAF37"/>
      <c r="OAG37"/>
      <c r="OAH37"/>
      <c r="OAI37"/>
      <c r="OAJ37"/>
      <c r="OAK37"/>
      <c r="OAL37"/>
      <c r="OAM37"/>
      <c r="OAN37"/>
      <c r="OAO37"/>
      <c r="OAP37"/>
      <c r="OAQ37"/>
      <c r="OAR37"/>
      <c r="OAS37"/>
      <c r="OAT37"/>
      <c r="OAU37"/>
      <c r="OAV37"/>
      <c r="OAW37"/>
      <c r="OAX37"/>
      <c r="OAY37"/>
      <c r="OAZ37"/>
      <c r="OBA37"/>
      <c r="OBB37"/>
      <c r="OBC37"/>
      <c r="OBD37"/>
      <c r="OBE37"/>
      <c r="OBF37"/>
      <c r="OBG37"/>
      <c r="OBH37"/>
      <c r="OBI37"/>
      <c r="OBJ37"/>
      <c r="OBK37"/>
      <c r="OBL37"/>
      <c r="OBM37"/>
      <c r="OBN37"/>
      <c r="OBO37"/>
      <c r="OBP37"/>
      <c r="OBQ37"/>
      <c r="OBR37"/>
      <c r="OBS37"/>
      <c r="OBT37"/>
      <c r="OBU37"/>
      <c r="OBV37"/>
      <c r="OBW37"/>
      <c r="OBX37"/>
      <c r="OBY37"/>
      <c r="OBZ37"/>
      <c r="OCA37"/>
      <c r="OCB37"/>
      <c r="OCC37"/>
      <c r="OCD37"/>
      <c r="OCE37"/>
      <c r="OCF37"/>
      <c r="OCG37"/>
      <c r="OCH37"/>
      <c r="OCI37"/>
      <c r="OCJ37"/>
      <c r="OCK37"/>
      <c r="OCL37"/>
      <c r="OCM37"/>
      <c r="OCN37"/>
      <c r="OCO37"/>
      <c r="OCP37"/>
      <c r="OCQ37"/>
      <c r="OCR37"/>
      <c r="OCS37"/>
      <c r="OCT37"/>
      <c r="OCU37"/>
      <c r="OCV37"/>
      <c r="OCW37"/>
      <c r="OCX37"/>
      <c r="OCY37"/>
      <c r="OCZ37"/>
      <c r="ODA37"/>
      <c r="ODB37"/>
      <c r="ODC37"/>
      <c r="ODD37"/>
      <c r="ODE37"/>
      <c r="ODF37"/>
      <c r="ODG37"/>
      <c r="ODH37"/>
      <c r="ODI37"/>
      <c r="ODJ37"/>
      <c r="ODK37"/>
      <c r="ODL37"/>
      <c r="ODM37"/>
      <c r="ODN37"/>
      <c r="ODO37"/>
      <c r="ODP37"/>
      <c r="ODQ37"/>
      <c r="ODR37"/>
      <c r="ODS37"/>
      <c r="ODT37"/>
      <c r="ODU37"/>
      <c r="ODV37"/>
      <c r="ODW37"/>
      <c r="ODX37"/>
      <c r="ODY37"/>
      <c r="ODZ37"/>
      <c r="OEA37"/>
      <c r="OEB37"/>
      <c r="OEC37"/>
      <c r="OED37"/>
      <c r="OEE37"/>
      <c r="OEF37"/>
      <c r="OEG37"/>
      <c r="OEH37"/>
      <c r="OEI37"/>
      <c r="OEJ37"/>
      <c r="OEK37"/>
      <c r="OEL37"/>
      <c r="OEM37"/>
      <c r="OEN37"/>
      <c r="OEO37"/>
      <c r="OEP37"/>
      <c r="OEQ37"/>
      <c r="OER37"/>
      <c r="OES37"/>
      <c r="OET37"/>
      <c r="OEU37"/>
      <c r="OEV37"/>
      <c r="OEW37"/>
      <c r="OEX37"/>
      <c r="OEY37"/>
      <c r="OEZ37"/>
      <c r="OFA37"/>
      <c r="OFB37"/>
      <c r="OFC37"/>
      <c r="OFD37"/>
      <c r="OFE37"/>
      <c r="OFF37"/>
      <c r="OFG37"/>
      <c r="OFH37"/>
      <c r="OFI37"/>
      <c r="OFJ37"/>
      <c r="OFK37"/>
      <c r="OFL37"/>
      <c r="OFM37"/>
      <c r="OFN37"/>
      <c r="OFO37"/>
      <c r="OFP37"/>
      <c r="OFQ37"/>
      <c r="OFR37"/>
      <c r="OFS37"/>
      <c r="OFT37"/>
      <c r="OFU37"/>
      <c r="OFV37"/>
      <c r="OFW37"/>
      <c r="OFX37"/>
      <c r="OFY37"/>
      <c r="OFZ37"/>
      <c r="OGA37"/>
      <c r="OGB37"/>
      <c r="OGC37"/>
      <c r="OGD37"/>
      <c r="OGE37"/>
      <c r="OGF37"/>
      <c r="OGG37"/>
      <c r="OGH37"/>
      <c r="OGI37"/>
      <c r="OGJ37"/>
      <c r="OGK37"/>
      <c r="OGL37"/>
      <c r="OGM37"/>
      <c r="OGN37"/>
      <c r="OGO37"/>
      <c r="OGP37"/>
      <c r="OGQ37"/>
      <c r="OGR37"/>
      <c r="OGS37"/>
      <c r="OGT37"/>
      <c r="OGU37"/>
      <c r="OGV37"/>
      <c r="OGW37"/>
      <c r="OGX37"/>
      <c r="OGY37"/>
      <c r="OGZ37"/>
      <c r="OHA37"/>
      <c r="OHB37"/>
      <c r="OHC37"/>
      <c r="OHD37"/>
      <c r="OHE37"/>
      <c r="OHF37"/>
      <c r="OHG37"/>
      <c r="OHH37"/>
      <c r="OHI37"/>
      <c r="OHJ37"/>
      <c r="OHK37"/>
      <c r="OHL37"/>
      <c r="OHM37"/>
      <c r="OHN37"/>
      <c r="OHO37"/>
      <c r="OHP37"/>
      <c r="OHQ37"/>
      <c r="OHR37"/>
      <c r="OHS37"/>
      <c r="OHT37"/>
      <c r="OHU37"/>
      <c r="OHV37"/>
      <c r="OHW37"/>
      <c r="OHX37"/>
      <c r="OHY37"/>
      <c r="OHZ37"/>
      <c r="OIA37"/>
      <c r="OIB37"/>
      <c r="OIC37"/>
      <c r="OID37"/>
      <c r="OIE37"/>
      <c r="OIF37"/>
      <c r="OIG37"/>
      <c r="OIH37"/>
      <c r="OII37"/>
      <c r="OIJ37"/>
      <c r="OIK37"/>
      <c r="OIL37"/>
      <c r="OIM37"/>
      <c r="OIN37"/>
      <c r="OIO37"/>
      <c r="OIP37"/>
      <c r="OIQ37"/>
      <c r="OIR37"/>
      <c r="OIS37"/>
      <c r="OIT37"/>
      <c r="OIU37"/>
      <c r="OIV37"/>
      <c r="OIW37"/>
      <c r="OIX37"/>
      <c r="OIY37"/>
      <c r="OIZ37"/>
      <c r="OJA37"/>
      <c r="OJB37"/>
      <c r="OJC37"/>
      <c r="OJD37"/>
      <c r="OJE37"/>
      <c r="OJF37"/>
      <c r="OJG37"/>
      <c r="OJH37"/>
      <c r="OJI37"/>
      <c r="OJJ37"/>
      <c r="OJK37"/>
      <c r="OJL37"/>
      <c r="OJM37"/>
      <c r="OJN37"/>
      <c r="OJO37"/>
      <c r="OJP37"/>
      <c r="OJQ37"/>
      <c r="OJR37"/>
      <c r="OJS37"/>
      <c r="OJT37"/>
      <c r="OJU37"/>
      <c r="OJV37"/>
      <c r="OJW37"/>
      <c r="OJX37"/>
      <c r="OJY37"/>
      <c r="OJZ37"/>
      <c r="OKA37"/>
      <c r="OKB37"/>
      <c r="OKC37"/>
      <c r="OKD37"/>
      <c r="OKE37"/>
      <c r="OKF37"/>
      <c r="OKG37"/>
      <c r="OKH37"/>
      <c r="OKI37"/>
      <c r="OKJ37"/>
      <c r="OKK37"/>
      <c r="OKL37"/>
      <c r="OKM37"/>
      <c r="OKN37"/>
      <c r="OKO37"/>
      <c r="OKP37"/>
      <c r="OKQ37"/>
      <c r="OKR37"/>
      <c r="OKS37"/>
      <c r="OKT37"/>
      <c r="OKU37"/>
      <c r="OKV37"/>
      <c r="OKW37"/>
      <c r="OKX37"/>
      <c r="OKY37"/>
      <c r="OKZ37"/>
      <c r="OLA37"/>
      <c r="OLB37"/>
      <c r="OLC37"/>
      <c r="OLD37"/>
      <c r="OLE37"/>
      <c r="OLF37"/>
      <c r="OLG37"/>
      <c r="OLH37"/>
      <c r="OLI37"/>
      <c r="OLJ37"/>
      <c r="OLK37"/>
      <c r="OLL37"/>
      <c r="OLM37"/>
      <c r="OLN37"/>
      <c r="OLO37"/>
      <c r="OLP37"/>
      <c r="OLQ37"/>
      <c r="OLR37"/>
      <c r="OLS37"/>
      <c r="OLT37"/>
      <c r="OLU37"/>
      <c r="OLV37"/>
      <c r="OLW37"/>
      <c r="OLX37"/>
      <c r="OLY37"/>
      <c r="OLZ37"/>
      <c r="OMA37"/>
      <c r="OMB37"/>
      <c r="OMC37"/>
      <c r="OMD37"/>
      <c r="OME37"/>
      <c r="OMF37"/>
      <c r="OMG37"/>
      <c r="OMH37"/>
      <c r="OMI37"/>
      <c r="OMJ37"/>
      <c r="OMK37"/>
      <c r="OML37"/>
      <c r="OMM37"/>
      <c r="OMN37"/>
      <c r="OMO37"/>
      <c r="OMP37"/>
      <c r="OMQ37"/>
      <c r="OMR37"/>
      <c r="OMS37"/>
      <c r="OMT37"/>
      <c r="OMU37"/>
      <c r="OMV37"/>
      <c r="OMW37"/>
      <c r="OMX37"/>
      <c r="OMY37"/>
      <c r="OMZ37"/>
      <c r="ONA37"/>
      <c r="ONB37"/>
      <c r="ONC37"/>
      <c r="OND37"/>
      <c r="ONE37"/>
      <c r="ONF37"/>
      <c r="ONG37"/>
      <c r="ONH37"/>
      <c r="ONI37"/>
      <c r="ONJ37"/>
      <c r="ONK37"/>
      <c r="ONL37"/>
      <c r="ONM37"/>
      <c r="ONN37"/>
      <c r="ONO37"/>
      <c r="ONP37"/>
      <c r="ONQ37"/>
      <c r="ONR37"/>
      <c r="ONS37"/>
      <c r="ONT37"/>
      <c r="ONU37"/>
      <c r="ONV37"/>
      <c r="ONW37"/>
      <c r="ONX37"/>
      <c r="ONY37"/>
      <c r="ONZ37"/>
      <c r="OOA37"/>
      <c r="OOB37"/>
      <c r="OOC37"/>
      <c r="OOD37"/>
      <c r="OOE37"/>
      <c r="OOF37"/>
      <c r="OOG37"/>
      <c r="OOH37"/>
      <c r="OOI37"/>
      <c r="OOJ37"/>
      <c r="OOK37"/>
      <c r="OOL37"/>
      <c r="OOM37"/>
      <c r="OON37"/>
      <c r="OOO37"/>
      <c r="OOP37"/>
      <c r="OOQ37"/>
      <c r="OOR37"/>
      <c r="OOS37"/>
      <c r="OOT37"/>
      <c r="OOU37"/>
      <c r="OOV37"/>
      <c r="OOW37"/>
      <c r="OOX37"/>
      <c r="OOY37"/>
      <c r="OOZ37"/>
      <c r="OPA37"/>
      <c r="OPB37"/>
      <c r="OPC37"/>
      <c r="OPD37"/>
      <c r="OPE37"/>
      <c r="OPF37"/>
      <c r="OPG37"/>
      <c r="OPH37"/>
      <c r="OPI37"/>
      <c r="OPJ37"/>
      <c r="OPK37"/>
      <c r="OPL37"/>
      <c r="OPM37"/>
      <c r="OPN37"/>
      <c r="OPO37"/>
      <c r="OPP37"/>
      <c r="OPQ37"/>
      <c r="OPR37"/>
      <c r="OPS37"/>
      <c r="OPT37"/>
      <c r="OPU37"/>
      <c r="OPV37"/>
      <c r="OPW37"/>
      <c r="OPX37"/>
      <c r="OPY37"/>
      <c r="OPZ37"/>
      <c r="OQA37"/>
      <c r="OQB37"/>
      <c r="OQC37"/>
      <c r="OQD37"/>
      <c r="OQE37"/>
      <c r="OQF37"/>
      <c r="OQG37"/>
      <c r="OQH37"/>
      <c r="OQI37"/>
      <c r="OQJ37"/>
      <c r="OQK37"/>
      <c r="OQL37"/>
      <c r="OQM37"/>
      <c r="OQN37"/>
      <c r="OQO37"/>
      <c r="OQP37"/>
      <c r="OQQ37"/>
      <c r="OQR37"/>
      <c r="OQS37"/>
      <c r="OQT37"/>
      <c r="OQU37"/>
      <c r="OQV37"/>
      <c r="OQW37"/>
      <c r="OQX37"/>
      <c r="OQY37"/>
      <c r="OQZ37"/>
      <c r="ORA37"/>
      <c r="ORB37"/>
      <c r="ORC37"/>
      <c r="ORD37"/>
      <c r="ORE37"/>
      <c r="ORF37"/>
      <c r="ORG37"/>
      <c r="ORH37"/>
      <c r="ORI37"/>
      <c r="ORJ37"/>
      <c r="ORK37"/>
      <c r="ORL37"/>
      <c r="ORM37"/>
      <c r="ORN37"/>
      <c r="ORO37"/>
      <c r="ORP37"/>
      <c r="ORQ37"/>
      <c r="ORR37"/>
      <c r="ORS37"/>
      <c r="ORT37"/>
      <c r="ORU37"/>
      <c r="ORV37"/>
      <c r="ORW37"/>
      <c r="ORX37"/>
      <c r="ORY37"/>
      <c r="ORZ37"/>
      <c r="OSA37"/>
      <c r="OSB37"/>
      <c r="OSC37"/>
      <c r="OSD37"/>
      <c r="OSE37"/>
      <c r="OSF37"/>
      <c r="OSG37"/>
      <c r="OSH37"/>
      <c r="OSI37"/>
      <c r="OSJ37"/>
      <c r="OSK37"/>
      <c r="OSL37"/>
      <c r="OSM37"/>
      <c r="OSN37"/>
      <c r="OSO37"/>
      <c r="OSP37"/>
      <c r="OSQ37"/>
      <c r="OSR37"/>
      <c r="OSS37"/>
      <c r="OST37"/>
      <c r="OSU37"/>
      <c r="OSV37"/>
      <c r="OSW37"/>
      <c r="OSX37"/>
      <c r="OSY37"/>
      <c r="OSZ37"/>
      <c r="OTA37"/>
      <c r="OTB37"/>
      <c r="OTC37"/>
      <c r="OTD37"/>
      <c r="OTE37"/>
      <c r="OTF37"/>
      <c r="OTG37"/>
      <c r="OTH37"/>
      <c r="OTI37"/>
      <c r="OTJ37"/>
      <c r="OTK37"/>
      <c r="OTL37"/>
      <c r="OTM37"/>
      <c r="OTN37"/>
      <c r="OTO37"/>
      <c r="OTP37"/>
      <c r="OTQ37"/>
      <c r="OTR37"/>
      <c r="OTS37"/>
      <c r="OTT37"/>
      <c r="OTU37"/>
      <c r="OTV37"/>
      <c r="OTW37"/>
      <c r="OTX37"/>
      <c r="OTY37"/>
      <c r="OTZ37"/>
      <c r="OUA37"/>
      <c r="OUB37"/>
      <c r="OUC37"/>
      <c r="OUD37"/>
      <c r="OUE37"/>
      <c r="OUF37"/>
      <c r="OUG37"/>
      <c r="OUH37"/>
      <c r="OUI37"/>
      <c r="OUJ37"/>
      <c r="OUK37"/>
      <c r="OUL37"/>
      <c r="OUM37"/>
      <c r="OUN37"/>
      <c r="OUO37"/>
      <c r="OUP37"/>
      <c r="OUQ37"/>
      <c r="OUR37"/>
      <c r="OUS37"/>
      <c r="OUT37"/>
      <c r="OUU37"/>
      <c r="OUV37"/>
      <c r="OUW37"/>
      <c r="OUX37"/>
      <c r="OUY37"/>
      <c r="OUZ37"/>
      <c r="OVA37"/>
      <c r="OVB37"/>
      <c r="OVC37"/>
      <c r="OVD37"/>
      <c r="OVE37"/>
      <c r="OVF37"/>
      <c r="OVG37"/>
      <c r="OVH37"/>
      <c r="OVI37"/>
      <c r="OVJ37"/>
      <c r="OVK37"/>
      <c r="OVL37"/>
      <c r="OVM37"/>
      <c r="OVN37"/>
      <c r="OVO37"/>
      <c r="OVP37"/>
      <c r="OVQ37"/>
      <c r="OVR37"/>
      <c r="OVS37"/>
      <c r="OVT37"/>
      <c r="OVU37"/>
      <c r="OVV37"/>
      <c r="OVW37"/>
      <c r="OVX37"/>
      <c r="OVY37"/>
      <c r="OVZ37"/>
      <c r="OWA37"/>
      <c r="OWB37"/>
      <c r="OWC37"/>
      <c r="OWD37"/>
      <c r="OWE37"/>
      <c r="OWF37"/>
      <c r="OWG37"/>
      <c r="OWH37"/>
      <c r="OWI37"/>
      <c r="OWJ37"/>
      <c r="OWK37"/>
      <c r="OWL37"/>
      <c r="OWM37"/>
      <c r="OWN37"/>
      <c r="OWO37"/>
      <c r="OWP37"/>
      <c r="OWQ37"/>
      <c r="OWR37"/>
      <c r="OWS37"/>
      <c r="OWT37"/>
      <c r="OWU37"/>
      <c r="OWV37"/>
      <c r="OWW37"/>
      <c r="OWX37"/>
      <c r="OWY37"/>
      <c r="OWZ37"/>
      <c r="OXA37"/>
      <c r="OXB37"/>
      <c r="OXC37"/>
      <c r="OXD37"/>
      <c r="OXE37"/>
      <c r="OXF37"/>
      <c r="OXG37"/>
      <c r="OXH37"/>
      <c r="OXI37"/>
      <c r="OXJ37"/>
      <c r="OXK37"/>
      <c r="OXL37"/>
      <c r="OXM37"/>
      <c r="OXN37"/>
      <c r="OXO37"/>
      <c r="OXP37"/>
      <c r="OXQ37"/>
      <c r="OXR37"/>
      <c r="OXS37"/>
      <c r="OXT37"/>
      <c r="OXU37"/>
      <c r="OXV37"/>
      <c r="OXW37"/>
      <c r="OXX37"/>
      <c r="OXY37"/>
      <c r="OXZ37"/>
      <c r="OYA37"/>
      <c r="OYB37"/>
      <c r="OYC37"/>
      <c r="OYD37"/>
      <c r="OYE37"/>
      <c r="OYF37"/>
      <c r="OYG37"/>
      <c r="OYH37"/>
      <c r="OYI37"/>
      <c r="OYJ37"/>
      <c r="OYK37"/>
      <c r="OYL37"/>
      <c r="OYM37"/>
      <c r="OYN37"/>
      <c r="OYO37"/>
      <c r="OYP37"/>
      <c r="OYQ37"/>
      <c r="OYR37"/>
      <c r="OYS37"/>
      <c r="OYT37"/>
      <c r="OYU37"/>
      <c r="OYV37"/>
      <c r="OYW37"/>
      <c r="OYX37"/>
      <c r="OYY37"/>
      <c r="OYZ37"/>
      <c r="OZA37"/>
      <c r="OZB37"/>
      <c r="OZC37"/>
      <c r="OZD37"/>
      <c r="OZE37"/>
      <c r="OZF37"/>
      <c r="OZG37"/>
      <c r="OZH37"/>
      <c r="OZI37"/>
      <c r="OZJ37"/>
      <c r="OZK37"/>
      <c r="OZL37"/>
      <c r="OZM37"/>
      <c r="OZN37"/>
      <c r="OZO37"/>
      <c r="OZP37"/>
      <c r="OZQ37"/>
      <c r="OZR37"/>
      <c r="OZS37"/>
      <c r="OZT37"/>
      <c r="OZU37"/>
      <c r="OZV37"/>
      <c r="OZW37"/>
      <c r="OZX37"/>
      <c r="OZY37"/>
      <c r="OZZ37"/>
      <c r="PAA37"/>
      <c r="PAB37"/>
      <c r="PAC37"/>
      <c r="PAD37"/>
      <c r="PAE37"/>
      <c r="PAF37"/>
      <c r="PAG37"/>
      <c r="PAH37"/>
      <c r="PAI37"/>
      <c r="PAJ37"/>
      <c r="PAK37"/>
      <c r="PAL37"/>
      <c r="PAM37"/>
      <c r="PAN37"/>
      <c r="PAO37"/>
      <c r="PAP37"/>
      <c r="PAQ37"/>
      <c r="PAR37"/>
      <c r="PAS37"/>
      <c r="PAT37"/>
      <c r="PAU37"/>
      <c r="PAV37"/>
      <c r="PAW37"/>
      <c r="PAX37"/>
      <c r="PAY37"/>
      <c r="PAZ37"/>
      <c r="PBA37"/>
      <c r="PBB37"/>
      <c r="PBC37"/>
      <c r="PBD37"/>
      <c r="PBE37"/>
      <c r="PBF37"/>
      <c r="PBG37"/>
      <c r="PBH37"/>
      <c r="PBI37"/>
      <c r="PBJ37"/>
      <c r="PBK37"/>
      <c r="PBL37"/>
      <c r="PBM37"/>
      <c r="PBN37"/>
      <c r="PBO37"/>
      <c r="PBP37"/>
      <c r="PBQ37"/>
      <c r="PBR37"/>
      <c r="PBS37"/>
      <c r="PBT37"/>
      <c r="PBU37"/>
      <c r="PBV37"/>
      <c r="PBW37"/>
      <c r="PBX37"/>
      <c r="PBY37"/>
      <c r="PBZ37"/>
      <c r="PCA37"/>
      <c r="PCB37"/>
      <c r="PCC37"/>
      <c r="PCD37"/>
      <c r="PCE37"/>
      <c r="PCF37"/>
      <c r="PCG37"/>
      <c r="PCH37"/>
      <c r="PCI37"/>
      <c r="PCJ37"/>
      <c r="PCK37"/>
      <c r="PCL37"/>
      <c r="PCM37"/>
      <c r="PCN37"/>
      <c r="PCO37"/>
      <c r="PCP37"/>
      <c r="PCQ37"/>
      <c r="PCR37"/>
      <c r="PCS37"/>
      <c r="PCT37"/>
      <c r="PCU37"/>
      <c r="PCV37"/>
      <c r="PCW37"/>
      <c r="PCX37"/>
      <c r="PCY37"/>
      <c r="PCZ37"/>
      <c r="PDA37"/>
      <c r="PDB37"/>
      <c r="PDC37"/>
      <c r="PDD37"/>
      <c r="PDE37"/>
      <c r="PDF37"/>
      <c r="PDG37"/>
      <c r="PDH37"/>
      <c r="PDI37"/>
      <c r="PDJ37"/>
      <c r="PDK37"/>
      <c r="PDL37"/>
      <c r="PDM37"/>
      <c r="PDN37"/>
      <c r="PDO37"/>
      <c r="PDP37"/>
      <c r="PDQ37"/>
      <c r="PDR37"/>
      <c r="PDS37"/>
      <c r="PDT37"/>
      <c r="PDU37"/>
      <c r="PDV37"/>
      <c r="PDW37"/>
      <c r="PDX37"/>
      <c r="PDY37"/>
      <c r="PDZ37"/>
      <c r="PEA37"/>
      <c r="PEB37"/>
      <c r="PEC37"/>
      <c r="PED37"/>
      <c r="PEE37"/>
      <c r="PEF37"/>
      <c r="PEG37"/>
      <c r="PEH37"/>
      <c r="PEI37"/>
      <c r="PEJ37"/>
      <c r="PEK37"/>
      <c r="PEL37"/>
      <c r="PEM37"/>
      <c r="PEN37"/>
      <c r="PEO37"/>
      <c r="PEP37"/>
      <c r="PEQ37"/>
      <c r="PER37"/>
      <c r="PES37"/>
      <c r="PET37"/>
      <c r="PEU37"/>
      <c r="PEV37"/>
      <c r="PEW37"/>
      <c r="PEX37"/>
      <c r="PEY37"/>
      <c r="PEZ37"/>
      <c r="PFA37"/>
      <c r="PFB37"/>
      <c r="PFC37"/>
      <c r="PFD37"/>
      <c r="PFE37"/>
      <c r="PFF37"/>
      <c r="PFG37"/>
      <c r="PFH37"/>
      <c r="PFI37"/>
      <c r="PFJ37"/>
      <c r="PFK37"/>
      <c r="PFL37"/>
      <c r="PFM37"/>
      <c r="PFN37"/>
      <c r="PFO37"/>
      <c r="PFP37"/>
      <c r="PFQ37"/>
      <c r="PFR37"/>
      <c r="PFS37"/>
      <c r="PFT37"/>
      <c r="PFU37"/>
      <c r="PFV37"/>
      <c r="PFW37"/>
      <c r="PFX37"/>
      <c r="PFY37"/>
      <c r="PFZ37"/>
      <c r="PGA37"/>
      <c r="PGB37"/>
      <c r="PGC37"/>
      <c r="PGD37"/>
      <c r="PGE37"/>
      <c r="PGF37"/>
      <c r="PGG37"/>
      <c r="PGH37"/>
      <c r="PGI37"/>
      <c r="PGJ37"/>
      <c r="PGK37"/>
      <c r="PGL37"/>
      <c r="PGM37"/>
      <c r="PGN37"/>
      <c r="PGO37"/>
      <c r="PGP37"/>
      <c r="PGQ37"/>
      <c r="PGR37"/>
      <c r="PGS37"/>
      <c r="PGT37"/>
      <c r="PGU37"/>
      <c r="PGV37"/>
      <c r="PGW37"/>
      <c r="PGX37"/>
      <c r="PGY37"/>
      <c r="PGZ37"/>
      <c r="PHA37"/>
      <c r="PHB37"/>
      <c r="PHC37"/>
      <c r="PHD37"/>
      <c r="PHE37"/>
      <c r="PHF37"/>
      <c r="PHG37"/>
      <c r="PHH37"/>
      <c r="PHI37"/>
      <c r="PHJ37"/>
      <c r="PHK37"/>
      <c r="PHL37"/>
      <c r="PHM37"/>
      <c r="PHN37"/>
      <c r="PHO37"/>
      <c r="PHP37"/>
      <c r="PHQ37"/>
      <c r="PHR37"/>
      <c r="PHS37"/>
      <c r="PHT37"/>
      <c r="PHU37"/>
      <c r="PHV37"/>
      <c r="PHW37"/>
      <c r="PHX37"/>
      <c r="PHY37"/>
      <c r="PHZ37"/>
      <c r="PIA37"/>
      <c r="PIB37"/>
      <c r="PIC37"/>
      <c r="PID37"/>
      <c r="PIE37"/>
      <c r="PIF37"/>
      <c r="PIG37"/>
      <c r="PIH37"/>
      <c r="PII37"/>
      <c r="PIJ37"/>
      <c r="PIK37"/>
      <c r="PIL37"/>
      <c r="PIM37"/>
      <c r="PIN37"/>
      <c r="PIO37"/>
      <c r="PIP37"/>
      <c r="PIQ37"/>
      <c r="PIR37"/>
      <c r="PIS37"/>
      <c r="PIT37"/>
      <c r="PIU37"/>
      <c r="PIV37"/>
      <c r="PIW37"/>
      <c r="PIX37"/>
      <c r="PIY37"/>
      <c r="PIZ37"/>
      <c r="PJA37"/>
      <c r="PJB37"/>
      <c r="PJC37"/>
      <c r="PJD37"/>
      <c r="PJE37"/>
      <c r="PJF37"/>
      <c r="PJG37"/>
      <c r="PJH37"/>
      <c r="PJI37"/>
      <c r="PJJ37"/>
      <c r="PJK37"/>
      <c r="PJL37"/>
      <c r="PJM37"/>
      <c r="PJN37"/>
      <c r="PJO37"/>
      <c r="PJP37"/>
      <c r="PJQ37"/>
      <c r="PJR37"/>
      <c r="PJS37"/>
      <c r="PJT37"/>
      <c r="PJU37"/>
      <c r="PJV37"/>
      <c r="PJW37"/>
      <c r="PJX37"/>
      <c r="PJY37"/>
      <c r="PJZ37"/>
      <c r="PKA37"/>
      <c r="PKB37"/>
      <c r="PKC37"/>
      <c r="PKD37"/>
      <c r="PKE37"/>
      <c r="PKF37"/>
      <c r="PKG37"/>
      <c r="PKH37"/>
      <c r="PKI37"/>
      <c r="PKJ37"/>
      <c r="PKK37"/>
      <c r="PKL37"/>
      <c r="PKM37"/>
      <c r="PKN37"/>
      <c r="PKO37"/>
      <c r="PKP37"/>
      <c r="PKQ37"/>
      <c r="PKR37"/>
      <c r="PKS37"/>
      <c r="PKT37"/>
      <c r="PKU37"/>
      <c r="PKV37"/>
      <c r="PKW37"/>
      <c r="PKX37"/>
      <c r="PKY37"/>
      <c r="PKZ37"/>
      <c r="PLA37"/>
      <c r="PLB37"/>
      <c r="PLC37"/>
      <c r="PLD37"/>
      <c r="PLE37"/>
      <c r="PLF37"/>
      <c r="PLG37"/>
      <c r="PLH37"/>
      <c r="PLI37"/>
      <c r="PLJ37"/>
      <c r="PLK37"/>
      <c r="PLL37"/>
      <c r="PLM37"/>
      <c r="PLN37"/>
      <c r="PLO37"/>
      <c r="PLP37"/>
      <c r="PLQ37"/>
      <c r="PLR37"/>
      <c r="PLS37"/>
      <c r="PLT37"/>
      <c r="PLU37"/>
      <c r="PLV37"/>
      <c r="PLW37"/>
      <c r="PLX37"/>
      <c r="PLY37"/>
      <c r="PLZ37"/>
      <c r="PMA37"/>
      <c r="PMB37"/>
      <c r="PMC37"/>
      <c r="PMD37"/>
      <c r="PME37"/>
      <c r="PMF37"/>
      <c r="PMG37"/>
      <c r="PMH37"/>
      <c r="PMI37"/>
      <c r="PMJ37"/>
      <c r="PMK37"/>
      <c r="PML37"/>
      <c r="PMM37"/>
      <c r="PMN37"/>
      <c r="PMO37"/>
      <c r="PMP37"/>
      <c r="PMQ37"/>
      <c r="PMR37"/>
      <c r="PMS37"/>
      <c r="PMT37"/>
      <c r="PMU37"/>
      <c r="PMV37"/>
      <c r="PMW37"/>
      <c r="PMX37"/>
      <c r="PMY37"/>
      <c r="PMZ37"/>
      <c r="PNA37"/>
      <c r="PNB37"/>
      <c r="PNC37"/>
      <c r="PND37"/>
      <c r="PNE37"/>
      <c r="PNF37"/>
      <c r="PNG37"/>
      <c r="PNH37"/>
      <c r="PNI37"/>
      <c r="PNJ37"/>
      <c r="PNK37"/>
      <c r="PNL37"/>
      <c r="PNM37"/>
      <c r="PNN37"/>
      <c r="PNO37"/>
      <c r="PNP37"/>
      <c r="PNQ37"/>
      <c r="PNR37"/>
      <c r="PNS37"/>
      <c r="PNT37"/>
      <c r="PNU37"/>
      <c r="PNV37"/>
      <c r="PNW37"/>
      <c r="PNX37"/>
      <c r="PNY37"/>
      <c r="PNZ37"/>
      <c r="POA37"/>
      <c r="POB37"/>
      <c r="POC37"/>
      <c r="POD37"/>
      <c r="POE37"/>
      <c r="POF37"/>
      <c r="POG37"/>
      <c r="POH37"/>
      <c r="POI37"/>
      <c r="POJ37"/>
      <c r="POK37"/>
      <c r="POL37"/>
      <c r="POM37"/>
      <c r="PON37"/>
      <c r="POO37"/>
      <c r="POP37"/>
      <c r="POQ37"/>
      <c r="POR37"/>
      <c r="POS37"/>
      <c r="POT37"/>
      <c r="POU37"/>
      <c r="POV37"/>
      <c r="POW37"/>
      <c r="POX37"/>
      <c r="POY37"/>
      <c r="POZ37"/>
      <c r="PPA37"/>
      <c r="PPB37"/>
      <c r="PPC37"/>
      <c r="PPD37"/>
      <c r="PPE37"/>
      <c r="PPF37"/>
      <c r="PPG37"/>
      <c r="PPH37"/>
      <c r="PPI37"/>
      <c r="PPJ37"/>
      <c r="PPK37"/>
      <c r="PPL37"/>
      <c r="PPM37"/>
      <c r="PPN37"/>
      <c r="PPO37"/>
      <c r="PPP37"/>
      <c r="PPQ37"/>
      <c r="PPR37"/>
      <c r="PPS37"/>
      <c r="PPT37"/>
      <c r="PPU37"/>
      <c r="PPV37"/>
      <c r="PPW37"/>
      <c r="PPX37"/>
      <c r="PPY37"/>
      <c r="PPZ37"/>
      <c r="PQA37"/>
      <c r="PQB37"/>
      <c r="PQC37"/>
      <c r="PQD37"/>
      <c r="PQE37"/>
      <c r="PQF37"/>
      <c r="PQG37"/>
      <c r="PQH37"/>
      <c r="PQI37"/>
      <c r="PQJ37"/>
      <c r="PQK37"/>
      <c r="PQL37"/>
      <c r="PQM37"/>
      <c r="PQN37"/>
      <c r="PQO37"/>
      <c r="PQP37"/>
      <c r="PQQ37"/>
      <c r="PQR37"/>
      <c r="PQS37"/>
      <c r="PQT37"/>
      <c r="PQU37"/>
      <c r="PQV37"/>
      <c r="PQW37"/>
      <c r="PQX37"/>
      <c r="PQY37"/>
      <c r="PQZ37"/>
      <c r="PRA37"/>
      <c r="PRB37"/>
      <c r="PRC37"/>
      <c r="PRD37"/>
      <c r="PRE37"/>
      <c r="PRF37"/>
      <c r="PRG37"/>
      <c r="PRH37"/>
      <c r="PRI37"/>
      <c r="PRJ37"/>
      <c r="PRK37"/>
      <c r="PRL37"/>
      <c r="PRM37"/>
      <c r="PRN37"/>
      <c r="PRO37"/>
      <c r="PRP37"/>
      <c r="PRQ37"/>
      <c r="PRR37"/>
      <c r="PRS37"/>
      <c r="PRT37"/>
      <c r="PRU37"/>
      <c r="PRV37"/>
      <c r="PRW37"/>
      <c r="PRX37"/>
      <c r="PRY37"/>
      <c r="PRZ37"/>
      <c r="PSA37"/>
      <c r="PSB37"/>
      <c r="PSC37"/>
      <c r="PSD37"/>
      <c r="PSE37"/>
      <c r="PSF37"/>
      <c r="PSG37"/>
      <c r="PSH37"/>
      <c r="PSI37"/>
      <c r="PSJ37"/>
      <c r="PSK37"/>
      <c r="PSL37"/>
      <c r="PSM37"/>
      <c r="PSN37"/>
      <c r="PSO37"/>
      <c r="PSP37"/>
      <c r="PSQ37"/>
      <c r="PSR37"/>
      <c r="PSS37"/>
      <c r="PST37"/>
      <c r="PSU37"/>
      <c r="PSV37"/>
      <c r="PSW37"/>
      <c r="PSX37"/>
      <c r="PSY37"/>
      <c r="PSZ37"/>
      <c r="PTA37"/>
      <c r="PTB37"/>
      <c r="PTC37"/>
      <c r="PTD37"/>
      <c r="PTE37"/>
      <c r="PTF37"/>
      <c r="PTG37"/>
      <c r="PTH37"/>
      <c r="PTI37"/>
      <c r="PTJ37"/>
      <c r="PTK37"/>
      <c r="PTL37"/>
      <c r="PTM37"/>
      <c r="PTN37"/>
      <c r="PTO37"/>
      <c r="PTP37"/>
      <c r="PTQ37"/>
      <c r="PTR37"/>
      <c r="PTS37"/>
      <c r="PTT37"/>
      <c r="PTU37"/>
      <c r="PTV37"/>
      <c r="PTW37"/>
      <c r="PTX37"/>
      <c r="PTY37"/>
      <c r="PTZ37"/>
      <c r="PUA37"/>
      <c r="PUB37"/>
      <c r="PUC37"/>
      <c r="PUD37"/>
      <c r="PUE37"/>
      <c r="PUF37"/>
      <c r="PUG37"/>
      <c r="PUH37"/>
      <c r="PUI37"/>
      <c r="PUJ37"/>
      <c r="PUK37"/>
      <c r="PUL37"/>
      <c r="PUM37"/>
      <c r="PUN37"/>
      <c r="PUO37"/>
      <c r="PUP37"/>
      <c r="PUQ37"/>
      <c r="PUR37"/>
      <c r="PUS37"/>
      <c r="PUT37"/>
      <c r="PUU37"/>
      <c r="PUV37"/>
      <c r="PUW37"/>
      <c r="PUX37"/>
      <c r="PUY37"/>
      <c r="PUZ37"/>
      <c r="PVA37"/>
      <c r="PVB37"/>
      <c r="PVC37"/>
      <c r="PVD37"/>
      <c r="PVE37"/>
      <c r="PVF37"/>
      <c r="PVG37"/>
      <c r="PVH37"/>
      <c r="PVI37"/>
      <c r="PVJ37"/>
      <c r="PVK37"/>
      <c r="PVL37"/>
      <c r="PVM37"/>
      <c r="PVN37"/>
      <c r="PVO37"/>
      <c r="PVP37"/>
      <c r="PVQ37"/>
      <c r="PVR37"/>
      <c r="PVS37"/>
      <c r="PVT37"/>
      <c r="PVU37"/>
      <c r="PVV37"/>
      <c r="PVW37"/>
      <c r="PVX37"/>
      <c r="PVY37"/>
      <c r="PVZ37"/>
      <c r="PWA37"/>
      <c r="PWB37"/>
      <c r="PWC37"/>
      <c r="PWD37"/>
      <c r="PWE37"/>
      <c r="PWF37"/>
      <c r="PWG37"/>
      <c r="PWH37"/>
      <c r="PWI37"/>
      <c r="PWJ37"/>
      <c r="PWK37"/>
      <c r="PWL37"/>
      <c r="PWM37"/>
      <c r="PWN37"/>
      <c r="PWO37"/>
      <c r="PWP37"/>
      <c r="PWQ37"/>
      <c r="PWR37"/>
      <c r="PWS37"/>
      <c r="PWT37"/>
      <c r="PWU37"/>
      <c r="PWV37"/>
      <c r="PWW37"/>
      <c r="PWX37"/>
      <c r="PWY37"/>
      <c r="PWZ37"/>
      <c r="PXA37"/>
      <c r="PXB37"/>
      <c r="PXC37"/>
      <c r="PXD37"/>
      <c r="PXE37"/>
      <c r="PXF37"/>
      <c r="PXG37"/>
      <c r="PXH37"/>
      <c r="PXI37"/>
      <c r="PXJ37"/>
      <c r="PXK37"/>
      <c r="PXL37"/>
      <c r="PXM37"/>
      <c r="PXN37"/>
      <c r="PXO37"/>
      <c r="PXP37"/>
      <c r="PXQ37"/>
      <c r="PXR37"/>
      <c r="PXS37"/>
      <c r="PXT37"/>
      <c r="PXU37"/>
      <c r="PXV37"/>
      <c r="PXW37"/>
      <c r="PXX37"/>
      <c r="PXY37"/>
      <c r="PXZ37"/>
      <c r="PYA37"/>
      <c r="PYB37"/>
      <c r="PYC37"/>
      <c r="PYD37"/>
      <c r="PYE37"/>
      <c r="PYF37"/>
      <c r="PYG37"/>
      <c r="PYH37"/>
      <c r="PYI37"/>
      <c r="PYJ37"/>
      <c r="PYK37"/>
      <c r="PYL37"/>
      <c r="PYM37"/>
      <c r="PYN37"/>
      <c r="PYO37"/>
      <c r="PYP37"/>
      <c r="PYQ37"/>
      <c r="PYR37"/>
      <c r="PYS37"/>
      <c r="PYT37"/>
      <c r="PYU37"/>
      <c r="PYV37"/>
      <c r="PYW37"/>
      <c r="PYX37"/>
      <c r="PYY37"/>
      <c r="PYZ37"/>
      <c r="PZA37"/>
      <c r="PZB37"/>
      <c r="PZC37"/>
      <c r="PZD37"/>
      <c r="PZE37"/>
      <c r="PZF37"/>
      <c r="PZG37"/>
      <c r="PZH37"/>
      <c r="PZI37"/>
      <c r="PZJ37"/>
      <c r="PZK37"/>
      <c r="PZL37"/>
      <c r="PZM37"/>
      <c r="PZN37"/>
      <c r="PZO37"/>
      <c r="PZP37"/>
      <c r="PZQ37"/>
      <c r="PZR37"/>
      <c r="PZS37"/>
      <c r="PZT37"/>
      <c r="PZU37"/>
      <c r="PZV37"/>
      <c r="PZW37"/>
      <c r="PZX37"/>
      <c r="PZY37"/>
      <c r="PZZ37"/>
      <c r="QAA37"/>
      <c r="QAB37"/>
      <c r="QAC37"/>
      <c r="QAD37"/>
      <c r="QAE37"/>
      <c r="QAF37"/>
      <c r="QAG37"/>
      <c r="QAH37"/>
      <c r="QAI37"/>
      <c r="QAJ37"/>
      <c r="QAK37"/>
      <c r="QAL37"/>
      <c r="QAM37"/>
      <c r="QAN37"/>
      <c r="QAO37"/>
      <c r="QAP37"/>
      <c r="QAQ37"/>
      <c r="QAR37"/>
      <c r="QAS37"/>
      <c r="QAT37"/>
      <c r="QAU37"/>
      <c r="QAV37"/>
      <c r="QAW37"/>
      <c r="QAX37"/>
      <c r="QAY37"/>
      <c r="QAZ37"/>
      <c r="QBA37"/>
      <c r="QBB37"/>
      <c r="QBC37"/>
      <c r="QBD37"/>
      <c r="QBE37"/>
      <c r="QBF37"/>
      <c r="QBG37"/>
      <c r="QBH37"/>
      <c r="QBI37"/>
      <c r="QBJ37"/>
      <c r="QBK37"/>
      <c r="QBL37"/>
      <c r="QBM37"/>
      <c r="QBN37"/>
      <c r="QBO37"/>
      <c r="QBP37"/>
      <c r="QBQ37"/>
      <c r="QBR37"/>
      <c r="QBS37"/>
      <c r="QBT37"/>
      <c r="QBU37"/>
      <c r="QBV37"/>
      <c r="QBW37"/>
      <c r="QBX37"/>
      <c r="QBY37"/>
      <c r="QBZ37"/>
      <c r="QCA37"/>
      <c r="QCB37"/>
      <c r="QCC37"/>
      <c r="QCD37"/>
      <c r="QCE37"/>
      <c r="QCF37"/>
      <c r="QCG37"/>
      <c r="QCH37"/>
      <c r="QCI37"/>
      <c r="QCJ37"/>
      <c r="QCK37"/>
      <c r="QCL37"/>
      <c r="QCM37"/>
      <c r="QCN37"/>
      <c r="QCO37"/>
      <c r="QCP37"/>
      <c r="QCQ37"/>
      <c r="QCR37"/>
      <c r="QCS37"/>
      <c r="QCT37"/>
      <c r="QCU37"/>
      <c r="QCV37"/>
      <c r="QCW37"/>
      <c r="QCX37"/>
      <c r="QCY37"/>
      <c r="QCZ37"/>
      <c r="QDA37"/>
      <c r="QDB37"/>
      <c r="QDC37"/>
      <c r="QDD37"/>
      <c r="QDE37"/>
      <c r="QDF37"/>
      <c r="QDG37"/>
      <c r="QDH37"/>
      <c r="QDI37"/>
      <c r="QDJ37"/>
      <c r="QDK37"/>
      <c r="QDL37"/>
      <c r="QDM37"/>
      <c r="QDN37"/>
      <c r="QDO37"/>
      <c r="QDP37"/>
      <c r="QDQ37"/>
      <c r="QDR37"/>
      <c r="QDS37"/>
      <c r="QDT37"/>
      <c r="QDU37"/>
      <c r="QDV37"/>
      <c r="QDW37"/>
      <c r="QDX37"/>
      <c r="QDY37"/>
      <c r="QDZ37"/>
      <c r="QEA37"/>
      <c r="QEB37"/>
      <c r="QEC37"/>
      <c r="QED37"/>
      <c r="QEE37"/>
      <c r="QEF37"/>
      <c r="QEG37"/>
      <c r="QEH37"/>
      <c r="QEI37"/>
      <c r="QEJ37"/>
      <c r="QEK37"/>
      <c r="QEL37"/>
      <c r="QEM37"/>
      <c r="QEN37"/>
      <c r="QEO37"/>
      <c r="QEP37"/>
      <c r="QEQ37"/>
      <c r="QER37"/>
      <c r="QES37"/>
      <c r="QET37"/>
      <c r="QEU37"/>
      <c r="QEV37"/>
      <c r="QEW37"/>
      <c r="QEX37"/>
      <c r="QEY37"/>
      <c r="QEZ37"/>
      <c r="QFA37"/>
      <c r="QFB37"/>
      <c r="QFC37"/>
      <c r="QFD37"/>
      <c r="QFE37"/>
      <c r="QFF37"/>
      <c r="QFG37"/>
      <c r="QFH37"/>
      <c r="QFI37"/>
      <c r="QFJ37"/>
      <c r="QFK37"/>
      <c r="QFL37"/>
      <c r="QFM37"/>
      <c r="QFN37"/>
      <c r="QFO37"/>
      <c r="QFP37"/>
      <c r="QFQ37"/>
      <c r="QFR37"/>
      <c r="QFS37"/>
      <c r="QFT37"/>
      <c r="QFU37"/>
      <c r="QFV37"/>
      <c r="QFW37"/>
      <c r="QFX37"/>
      <c r="QFY37"/>
      <c r="QFZ37"/>
      <c r="QGA37"/>
      <c r="QGB37"/>
      <c r="QGC37"/>
      <c r="QGD37"/>
      <c r="QGE37"/>
      <c r="QGF37"/>
      <c r="QGG37"/>
      <c r="QGH37"/>
      <c r="QGI37"/>
      <c r="QGJ37"/>
      <c r="QGK37"/>
      <c r="QGL37"/>
      <c r="QGM37"/>
      <c r="QGN37"/>
      <c r="QGO37"/>
      <c r="QGP37"/>
      <c r="QGQ37"/>
      <c r="QGR37"/>
      <c r="QGS37"/>
      <c r="QGT37"/>
      <c r="QGU37"/>
      <c r="QGV37"/>
      <c r="QGW37"/>
      <c r="QGX37"/>
      <c r="QGY37"/>
      <c r="QGZ37"/>
      <c r="QHA37"/>
      <c r="QHB37"/>
      <c r="QHC37"/>
      <c r="QHD37"/>
      <c r="QHE37"/>
      <c r="QHF37"/>
      <c r="QHG37"/>
      <c r="QHH37"/>
      <c r="QHI37"/>
      <c r="QHJ37"/>
      <c r="QHK37"/>
      <c r="QHL37"/>
      <c r="QHM37"/>
      <c r="QHN37"/>
      <c r="QHO37"/>
      <c r="QHP37"/>
      <c r="QHQ37"/>
      <c r="QHR37"/>
      <c r="QHS37"/>
      <c r="QHT37"/>
      <c r="QHU37"/>
      <c r="QHV37"/>
      <c r="QHW37"/>
      <c r="QHX37"/>
      <c r="QHY37"/>
      <c r="QHZ37"/>
      <c r="QIA37"/>
      <c r="QIB37"/>
      <c r="QIC37"/>
      <c r="QID37"/>
      <c r="QIE37"/>
      <c r="QIF37"/>
      <c r="QIG37"/>
      <c r="QIH37"/>
      <c r="QII37"/>
      <c r="QIJ37"/>
      <c r="QIK37"/>
      <c r="QIL37"/>
      <c r="QIM37"/>
      <c r="QIN37"/>
      <c r="QIO37"/>
      <c r="QIP37"/>
      <c r="QIQ37"/>
      <c r="QIR37"/>
      <c r="QIS37"/>
      <c r="QIT37"/>
      <c r="QIU37"/>
      <c r="QIV37"/>
      <c r="QIW37"/>
      <c r="QIX37"/>
      <c r="QIY37"/>
      <c r="QIZ37"/>
      <c r="QJA37"/>
      <c r="QJB37"/>
      <c r="QJC37"/>
      <c r="QJD37"/>
      <c r="QJE37"/>
      <c r="QJF37"/>
      <c r="QJG37"/>
      <c r="QJH37"/>
      <c r="QJI37"/>
      <c r="QJJ37"/>
      <c r="QJK37"/>
      <c r="QJL37"/>
      <c r="QJM37"/>
      <c r="QJN37"/>
      <c r="QJO37"/>
      <c r="QJP37"/>
      <c r="QJQ37"/>
      <c r="QJR37"/>
      <c r="QJS37"/>
      <c r="QJT37"/>
      <c r="QJU37"/>
      <c r="QJV37"/>
      <c r="QJW37"/>
      <c r="QJX37"/>
      <c r="QJY37"/>
      <c r="QJZ37"/>
      <c r="QKA37"/>
      <c r="QKB37"/>
      <c r="QKC37"/>
      <c r="QKD37"/>
      <c r="QKE37"/>
      <c r="QKF37"/>
      <c r="QKG37"/>
      <c r="QKH37"/>
      <c r="QKI37"/>
      <c r="QKJ37"/>
      <c r="QKK37"/>
      <c r="QKL37"/>
      <c r="QKM37"/>
      <c r="QKN37"/>
      <c r="QKO37"/>
      <c r="QKP37"/>
      <c r="QKQ37"/>
      <c r="QKR37"/>
      <c r="QKS37"/>
      <c r="QKT37"/>
      <c r="QKU37"/>
      <c r="QKV37"/>
      <c r="QKW37"/>
      <c r="QKX37"/>
      <c r="QKY37"/>
      <c r="QKZ37"/>
      <c r="QLA37"/>
      <c r="QLB37"/>
      <c r="QLC37"/>
      <c r="QLD37"/>
      <c r="QLE37"/>
      <c r="QLF37"/>
      <c r="QLG37"/>
      <c r="QLH37"/>
      <c r="QLI37"/>
      <c r="QLJ37"/>
      <c r="QLK37"/>
      <c r="QLL37"/>
      <c r="QLM37"/>
      <c r="QLN37"/>
      <c r="QLO37"/>
      <c r="QLP37"/>
      <c r="QLQ37"/>
      <c r="QLR37"/>
      <c r="QLS37"/>
      <c r="QLT37"/>
      <c r="QLU37"/>
      <c r="QLV37"/>
      <c r="QLW37"/>
      <c r="QLX37"/>
      <c r="QLY37"/>
      <c r="QLZ37"/>
      <c r="QMA37"/>
      <c r="QMB37"/>
      <c r="QMC37"/>
      <c r="QMD37"/>
      <c r="QME37"/>
      <c r="QMF37"/>
      <c r="QMG37"/>
      <c r="QMH37"/>
      <c r="QMI37"/>
      <c r="QMJ37"/>
      <c r="QMK37"/>
      <c r="QML37"/>
      <c r="QMM37"/>
      <c r="QMN37"/>
      <c r="QMO37"/>
      <c r="QMP37"/>
      <c r="QMQ37"/>
      <c r="QMR37"/>
      <c r="QMS37"/>
      <c r="QMT37"/>
      <c r="QMU37"/>
      <c r="QMV37"/>
      <c r="QMW37"/>
      <c r="QMX37"/>
      <c r="QMY37"/>
      <c r="QMZ37"/>
      <c r="QNA37"/>
      <c r="QNB37"/>
      <c r="QNC37"/>
      <c r="QND37"/>
      <c r="QNE37"/>
      <c r="QNF37"/>
      <c r="QNG37"/>
      <c r="QNH37"/>
      <c r="QNI37"/>
      <c r="QNJ37"/>
      <c r="QNK37"/>
      <c r="QNL37"/>
      <c r="QNM37"/>
      <c r="QNN37"/>
      <c r="QNO37"/>
      <c r="QNP37"/>
      <c r="QNQ37"/>
      <c r="QNR37"/>
      <c r="QNS37"/>
      <c r="QNT37"/>
      <c r="QNU37"/>
      <c r="QNV37"/>
      <c r="QNW37"/>
      <c r="QNX37"/>
      <c r="QNY37"/>
      <c r="QNZ37"/>
      <c r="QOA37"/>
      <c r="QOB37"/>
      <c r="QOC37"/>
      <c r="QOD37"/>
      <c r="QOE37"/>
      <c r="QOF37"/>
      <c r="QOG37"/>
      <c r="QOH37"/>
      <c r="QOI37"/>
      <c r="QOJ37"/>
      <c r="QOK37"/>
      <c r="QOL37"/>
      <c r="QOM37"/>
      <c r="QON37"/>
      <c r="QOO37"/>
      <c r="QOP37"/>
      <c r="QOQ37"/>
      <c r="QOR37"/>
      <c r="QOS37"/>
      <c r="QOT37"/>
      <c r="QOU37"/>
      <c r="QOV37"/>
      <c r="QOW37"/>
      <c r="QOX37"/>
      <c r="QOY37"/>
      <c r="QOZ37"/>
      <c r="QPA37"/>
      <c r="QPB37"/>
      <c r="QPC37"/>
      <c r="QPD37"/>
      <c r="QPE37"/>
      <c r="QPF37"/>
      <c r="QPG37"/>
      <c r="QPH37"/>
      <c r="QPI37"/>
      <c r="QPJ37"/>
      <c r="QPK37"/>
      <c r="QPL37"/>
      <c r="QPM37"/>
      <c r="QPN37"/>
      <c r="QPO37"/>
      <c r="QPP37"/>
      <c r="QPQ37"/>
      <c r="QPR37"/>
      <c r="QPS37"/>
      <c r="QPT37"/>
      <c r="QPU37"/>
      <c r="QPV37"/>
      <c r="QPW37"/>
      <c r="QPX37"/>
      <c r="QPY37"/>
      <c r="QPZ37"/>
      <c r="QQA37"/>
      <c r="QQB37"/>
      <c r="QQC37"/>
      <c r="QQD37"/>
      <c r="QQE37"/>
      <c r="QQF37"/>
      <c r="QQG37"/>
      <c r="QQH37"/>
      <c r="QQI37"/>
      <c r="QQJ37"/>
      <c r="QQK37"/>
      <c r="QQL37"/>
      <c r="QQM37"/>
      <c r="QQN37"/>
      <c r="QQO37"/>
      <c r="QQP37"/>
      <c r="QQQ37"/>
      <c r="QQR37"/>
      <c r="QQS37"/>
      <c r="QQT37"/>
      <c r="QQU37"/>
      <c r="QQV37"/>
      <c r="QQW37"/>
      <c r="QQX37"/>
      <c r="QQY37"/>
      <c r="QQZ37"/>
      <c r="QRA37"/>
      <c r="QRB37"/>
      <c r="QRC37"/>
      <c r="QRD37"/>
      <c r="QRE37"/>
      <c r="QRF37"/>
      <c r="QRG37"/>
      <c r="QRH37"/>
      <c r="QRI37"/>
      <c r="QRJ37"/>
      <c r="QRK37"/>
      <c r="QRL37"/>
      <c r="QRM37"/>
      <c r="QRN37"/>
      <c r="QRO37"/>
      <c r="QRP37"/>
      <c r="QRQ37"/>
      <c r="QRR37"/>
      <c r="QRS37"/>
      <c r="QRT37"/>
      <c r="QRU37"/>
      <c r="QRV37"/>
      <c r="QRW37"/>
      <c r="QRX37"/>
      <c r="QRY37"/>
      <c r="QRZ37"/>
      <c r="QSA37"/>
      <c r="QSB37"/>
      <c r="QSC37"/>
      <c r="QSD37"/>
      <c r="QSE37"/>
      <c r="QSF37"/>
      <c r="QSG37"/>
      <c r="QSH37"/>
      <c r="QSI37"/>
      <c r="QSJ37"/>
      <c r="QSK37"/>
      <c r="QSL37"/>
      <c r="QSM37"/>
      <c r="QSN37"/>
      <c r="QSO37"/>
      <c r="QSP37"/>
      <c r="QSQ37"/>
      <c r="QSR37"/>
      <c r="QSS37"/>
      <c r="QST37"/>
      <c r="QSU37"/>
      <c r="QSV37"/>
      <c r="QSW37"/>
      <c r="QSX37"/>
      <c r="QSY37"/>
      <c r="QSZ37"/>
      <c r="QTA37"/>
      <c r="QTB37"/>
      <c r="QTC37"/>
      <c r="QTD37"/>
      <c r="QTE37"/>
      <c r="QTF37"/>
      <c r="QTG37"/>
      <c r="QTH37"/>
      <c r="QTI37"/>
      <c r="QTJ37"/>
      <c r="QTK37"/>
      <c r="QTL37"/>
      <c r="QTM37"/>
      <c r="QTN37"/>
      <c r="QTO37"/>
      <c r="QTP37"/>
      <c r="QTQ37"/>
      <c r="QTR37"/>
      <c r="QTS37"/>
      <c r="QTT37"/>
      <c r="QTU37"/>
      <c r="QTV37"/>
      <c r="QTW37"/>
      <c r="QTX37"/>
      <c r="QTY37"/>
      <c r="QTZ37"/>
      <c r="QUA37"/>
      <c r="QUB37"/>
      <c r="QUC37"/>
      <c r="QUD37"/>
      <c r="QUE37"/>
      <c r="QUF37"/>
      <c r="QUG37"/>
      <c r="QUH37"/>
      <c r="QUI37"/>
      <c r="QUJ37"/>
      <c r="QUK37"/>
      <c r="QUL37"/>
      <c r="QUM37"/>
      <c r="QUN37"/>
      <c r="QUO37"/>
      <c r="QUP37"/>
      <c r="QUQ37"/>
      <c r="QUR37"/>
      <c r="QUS37"/>
      <c r="QUT37"/>
      <c r="QUU37"/>
      <c r="QUV37"/>
      <c r="QUW37"/>
      <c r="QUX37"/>
      <c r="QUY37"/>
      <c r="QUZ37"/>
      <c r="QVA37"/>
      <c r="QVB37"/>
      <c r="QVC37"/>
      <c r="QVD37"/>
      <c r="QVE37"/>
      <c r="QVF37"/>
      <c r="QVG37"/>
      <c r="QVH37"/>
      <c r="QVI37"/>
      <c r="QVJ37"/>
      <c r="QVK37"/>
      <c r="QVL37"/>
      <c r="QVM37"/>
      <c r="QVN37"/>
      <c r="QVO37"/>
      <c r="QVP37"/>
      <c r="QVQ37"/>
      <c r="QVR37"/>
      <c r="QVS37"/>
      <c r="QVT37"/>
      <c r="QVU37"/>
      <c r="QVV37"/>
      <c r="QVW37"/>
      <c r="QVX37"/>
      <c r="QVY37"/>
      <c r="QVZ37"/>
      <c r="QWA37"/>
      <c r="QWB37"/>
      <c r="QWC37"/>
      <c r="QWD37"/>
      <c r="QWE37"/>
      <c r="QWF37"/>
      <c r="QWG37"/>
      <c r="QWH37"/>
      <c r="QWI37"/>
      <c r="QWJ37"/>
      <c r="QWK37"/>
      <c r="QWL37"/>
      <c r="QWM37"/>
      <c r="QWN37"/>
      <c r="QWO37"/>
      <c r="QWP37"/>
      <c r="QWQ37"/>
      <c r="QWR37"/>
      <c r="QWS37"/>
      <c r="QWT37"/>
      <c r="QWU37"/>
      <c r="QWV37"/>
      <c r="QWW37"/>
      <c r="QWX37"/>
      <c r="QWY37"/>
      <c r="QWZ37"/>
      <c r="QXA37"/>
      <c r="QXB37"/>
      <c r="QXC37"/>
      <c r="QXD37"/>
      <c r="QXE37"/>
      <c r="QXF37"/>
      <c r="QXG37"/>
      <c r="QXH37"/>
      <c r="QXI37"/>
      <c r="QXJ37"/>
      <c r="QXK37"/>
      <c r="QXL37"/>
      <c r="QXM37"/>
      <c r="QXN37"/>
      <c r="QXO37"/>
      <c r="QXP37"/>
      <c r="QXQ37"/>
      <c r="QXR37"/>
      <c r="QXS37"/>
      <c r="QXT37"/>
      <c r="QXU37"/>
      <c r="QXV37"/>
      <c r="QXW37"/>
      <c r="QXX37"/>
      <c r="QXY37"/>
      <c r="QXZ37"/>
      <c r="QYA37"/>
      <c r="QYB37"/>
      <c r="QYC37"/>
      <c r="QYD37"/>
      <c r="QYE37"/>
      <c r="QYF37"/>
      <c r="QYG37"/>
      <c r="QYH37"/>
      <c r="QYI37"/>
      <c r="QYJ37"/>
      <c r="QYK37"/>
      <c r="QYL37"/>
      <c r="QYM37"/>
      <c r="QYN37"/>
      <c r="QYO37"/>
      <c r="QYP37"/>
      <c r="QYQ37"/>
      <c r="QYR37"/>
      <c r="QYS37"/>
      <c r="QYT37"/>
      <c r="QYU37"/>
      <c r="QYV37"/>
      <c r="QYW37"/>
      <c r="QYX37"/>
      <c r="QYY37"/>
      <c r="QYZ37"/>
      <c r="QZA37"/>
      <c r="QZB37"/>
      <c r="QZC37"/>
      <c r="QZD37"/>
      <c r="QZE37"/>
      <c r="QZF37"/>
      <c r="QZG37"/>
      <c r="QZH37"/>
      <c r="QZI37"/>
      <c r="QZJ37"/>
      <c r="QZK37"/>
      <c r="QZL37"/>
      <c r="QZM37"/>
      <c r="QZN37"/>
      <c r="QZO37"/>
      <c r="QZP37"/>
      <c r="QZQ37"/>
      <c r="QZR37"/>
      <c r="QZS37"/>
      <c r="QZT37"/>
      <c r="QZU37"/>
      <c r="QZV37"/>
      <c r="QZW37"/>
      <c r="QZX37"/>
      <c r="QZY37"/>
      <c r="QZZ37"/>
      <c r="RAA37"/>
      <c r="RAB37"/>
      <c r="RAC37"/>
      <c r="RAD37"/>
      <c r="RAE37"/>
      <c r="RAF37"/>
      <c r="RAG37"/>
      <c r="RAH37"/>
      <c r="RAI37"/>
      <c r="RAJ37"/>
      <c r="RAK37"/>
      <c r="RAL37"/>
      <c r="RAM37"/>
      <c r="RAN37"/>
      <c r="RAO37"/>
      <c r="RAP37"/>
      <c r="RAQ37"/>
      <c r="RAR37"/>
      <c r="RAS37"/>
      <c r="RAT37"/>
      <c r="RAU37"/>
      <c r="RAV37"/>
      <c r="RAW37"/>
      <c r="RAX37"/>
      <c r="RAY37"/>
      <c r="RAZ37"/>
      <c r="RBA37"/>
      <c r="RBB37"/>
      <c r="RBC37"/>
      <c r="RBD37"/>
      <c r="RBE37"/>
      <c r="RBF37"/>
      <c r="RBG37"/>
      <c r="RBH37"/>
      <c r="RBI37"/>
      <c r="RBJ37"/>
      <c r="RBK37"/>
      <c r="RBL37"/>
      <c r="RBM37"/>
      <c r="RBN37"/>
      <c r="RBO37"/>
      <c r="RBP37"/>
      <c r="RBQ37"/>
      <c r="RBR37"/>
      <c r="RBS37"/>
      <c r="RBT37"/>
      <c r="RBU37"/>
      <c r="RBV37"/>
      <c r="RBW37"/>
      <c r="RBX37"/>
      <c r="RBY37"/>
      <c r="RBZ37"/>
      <c r="RCA37"/>
      <c r="RCB37"/>
      <c r="RCC37"/>
      <c r="RCD37"/>
      <c r="RCE37"/>
      <c r="RCF37"/>
      <c r="RCG37"/>
      <c r="RCH37"/>
      <c r="RCI37"/>
      <c r="RCJ37"/>
      <c r="RCK37"/>
      <c r="RCL37"/>
      <c r="RCM37"/>
      <c r="RCN37"/>
      <c r="RCO37"/>
      <c r="RCP37"/>
      <c r="RCQ37"/>
      <c r="RCR37"/>
      <c r="RCS37"/>
      <c r="RCT37"/>
      <c r="RCU37"/>
      <c r="RCV37"/>
      <c r="RCW37"/>
      <c r="RCX37"/>
      <c r="RCY37"/>
      <c r="RCZ37"/>
      <c r="RDA37"/>
      <c r="RDB37"/>
      <c r="RDC37"/>
      <c r="RDD37"/>
      <c r="RDE37"/>
      <c r="RDF37"/>
      <c r="RDG37"/>
      <c r="RDH37"/>
      <c r="RDI37"/>
      <c r="RDJ37"/>
      <c r="RDK37"/>
      <c r="RDL37"/>
      <c r="RDM37"/>
      <c r="RDN37"/>
      <c r="RDO37"/>
      <c r="RDP37"/>
      <c r="RDQ37"/>
      <c r="RDR37"/>
      <c r="RDS37"/>
      <c r="RDT37"/>
      <c r="RDU37"/>
      <c r="RDV37"/>
      <c r="RDW37"/>
      <c r="RDX37"/>
      <c r="RDY37"/>
      <c r="RDZ37"/>
      <c r="REA37"/>
      <c r="REB37"/>
      <c r="REC37"/>
      <c r="RED37"/>
      <c r="REE37"/>
      <c r="REF37"/>
      <c r="REG37"/>
      <c r="REH37"/>
      <c r="REI37"/>
      <c r="REJ37"/>
      <c r="REK37"/>
      <c r="REL37"/>
      <c r="REM37"/>
      <c r="REN37"/>
      <c r="REO37"/>
      <c r="REP37"/>
      <c r="REQ37"/>
      <c r="RER37"/>
      <c r="RES37"/>
      <c r="RET37"/>
      <c r="REU37"/>
      <c r="REV37"/>
      <c r="REW37"/>
      <c r="REX37"/>
      <c r="REY37"/>
      <c r="REZ37"/>
      <c r="RFA37"/>
      <c r="RFB37"/>
      <c r="RFC37"/>
      <c r="RFD37"/>
      <c r="RFE37"/>
      <c r="RFF37"/>
      <c r="RFG37"/>
      <c r="RFH37"/>
      <c r="RFI37"/>
      <c r="RFJ37"/>
      <c r="RFK37"/>
      <c r="RFL37"/>
      <c r="RFM37"/>
      <c r="RFN37"/>
      <c r="RFO37"/>
      <c r="RFP37"/>
      <c r="RFQ37"/>
      <c r="RFR37"/>
      <c r="RFS37"/>
      <c r="RFT37"/>
      <c r="RFU37"/>
      <c r="RFV37"/>
      <c r="RFW37"/>
      <c r="RFX37"/>
      <c r="RFY37"/>
      <c r="RFZ37"/>
      <c r="RGA37"/>
      <c r="RGB37"/>
      <c r="RGC37"/>
      <c r="RGD37"/>
      <c r="RGE37"/>
      <c r="RGF37"/>
      <c r="RGG37"/>
      <c r="RGH37"/>
      <c r="RGI37"/>
      <c r="RGJ37"/>
      <c r="RGK37"/>
      <c r="RGL37"/>
      <c r="RGM37"/>
      <c r="RGN37"/>
      <c r="RGO37"/>
      <c r="RGP37"/>
      <c r="RGQ37"/>
      <c r="RGR37"/>
      <c r="RGS37"/>
      <c r="RGT37"/>
      <c r="RGU37"/>
      <c r="RGV37"/>
      <c r="RGW37"/>
      <c r="RGX37"/>
      <c r="RGY37"/>
      <c r="RGZ37"/>
      <c r="RHA37"/>
      <c r="RHB37"/>
      <c r="RHC37"/>
      <c r="RHD37"/>
      <c r="RHE37"/>
      <c r="RHF37"/>
      <c r="RHG37"/>
      <c r="RHH37"/>
      <c r="RHI37"/>
      <c r="RHJ37"/>
      <c r="RHK37"/>
      <c r="RHL37"/>
      <c r="RHM37"/>
      <c r="RHN37"/>
      <c r="RHO37"/>
      <c r="RHP37"/>
      <c r="RHQ37"/>
      <c r="RHR37"/>
      <c r="RHS37"/>
      <c r="RHT37"/>
      <c r="RHU37"/>
      <c r="RHV37"/>
      <c r="RHW37"/>
      <c r="RHX37"/>
      <c r="RHY37"/>
      <c r="RHZ37"/>
      <c r="RIA37"/>
      <c r="RIB37"/>
      <c r="RIC37"/>
      <c r="RID37"/>
      <c r="RIE37"/>
      <c r="RIF37"/>
      <c r="RIG37"/>
      <c r="RIH37"/>
      <c r="RII37"/>
      <c r="RIJ37"/>
      <c r="RIK37"/>
      <c r="RIL37"/>
      <c r="RIM37"/>
      <c r="RIN37"/>
      <c r="RIO37"/>
      <c r="RIP37"/>
      <c r="RIQ37"/>
      <c r="RIR37"/>
      <c r="RIS37"/>
      <c r="RIT37"/>
      <c r="RIU37"/>
      <c r="RIV37"/>
      <c r="RIW37"/>
      <c r="RIX37"/>
      <c r="RIY37"/>
      <c r="RIZ37"/>
      <c r="RJA37"/>
      <c r="RJB37"/>
      <c r="RJC37"/>
      <c r="RJD37"/>
      <c r="RJE37"/>
      <c r="RJF37"/>
      <c r="RJG37"/>
      <c r="RJH37"/>
      <c r="RJI37"/>
      <c r="RJJ37"/>
      <c r="RJK37"/>
      <c r="RJL37"/>
      <c r="RJM37"/>
      <c r="RJN37"/>
      <c r="RJO37"/>
      <c r="RJP37"/>
      <c r="RJQ37"/>
      <c r="RJR37"/>
      <c r="RJS37"/>
      <c r="RJT37"/>
      <c r="RJU37"/>
      <c r="RJV37"/>
      <c r="RJW37"/>
      <c r="RJX37"/>
      <c r="RJY37"/>
      <c r="RJZ37"/>
      <c r="RKA37"/>
      <c r="RKB37"/>
      <c r="RKC37"/>
      <c r="RKD37"/>
      <c r="RKE37"/>
      <c r="RKF37"/>
      <c r="RKG37"/>
      <c r="RKH37"/>
      <c r="RKI37"/>
      <c r="RKJ37"/>
      <c r="RKK37"/>
      <c r="RKL37"/>
      <c r="RKM37"/>
      <c r="RKN37"/>
      <c r="RKO37"/>
      <c r="RKP37"/>
      <c r="RKQ37"/>
      <c r="RKR37"/>
      <c r="RKS37"/>
      <c r="RKT37"/>
      <c r="RKU37"/>
      <c r="RKV37"/>
      <c r="RKW37"/>
      <c r="RKX37"/>
      <c r="RKY37"/>
      <c r="RKZ37"/>
      <c r="RLA37"/>
      <c r="RLB37"/>
      <c r="RLC37"/>
      <c r="RLD37"/>
      <c r="RLE37"/>
      <c r="RLF37"/>
      <c r="RLG37"/>
      <c r="RLH37"/>
      <c r="RLI37"/>
      <c r="RLJ37"/>
      <c r="RLK37"/>
      <c r="RLL37"/>
      <c r="RLM37"/>
      <c r="RLN37"/>
      <c r="RLO37"/>
      <c r="RLP37"/>
      <c r="RLQ37"/>
      <c r="RLR37"/>
      <c r="RLS37"/>
      <c r="RLT37"/>
      <c r="RLU37"/>
      <c r="RLV37"/>
      <c r="RLW37"/>
      <c r="RLX37"/>
      <c r="RLY37"/>
      <c r="RLZ37"/>
      <c r="RMA37"/>
      <c r="RMB37"/>
      <c r="RMC37"/>
      <c r="RMD37"/>
      <c r="RME37"/>
      <c r="RMF37"/>
      <c r="RMG37"/>
      <c r="RMH37"/>
      <c r="RMI37"/>
      <c r="RMJ37"/>
      <c r="RMK37"/>
      <c r="RML37"/>
      <c r="RMM37"/>
      <c r="RMN37"/>
      <c r="RMO37"/>
      <c r="RMP37"/>
      <c r="RMQ37"/>
      <c r="RMR37"/>
      <c r="RMS37"/>
      <c r="RMT37"/>
      <c r="RMU37"/>
      <c r="RMV37"/>
      <c r="RMW37"/>
      <c r="RMX37"/>
      <c r="RMY37"/>
      <c r="RMZ37"/>
      <c r="RNA37"/>
      <c r="RNB37"/>
      <c r="RNC37"/>
      <c r="RND37"/>
      <c r="RNE37"/>
      <c r="RNF37"/>
      <c r="RNG37"/>
      <c r="RNH37"/>
      <c r="RNI37"/>
      <c r="RNJ37"/>
      <c r="RNK37"/>
      <c r="RNL37"/>
      <c r="RNM37"/>
      <c r="RNN37"/>
      <c r="RNO37"/>
      <c r="RNP37"/>
      <c r="RNQ37"/>
      <c r="RNR37"/>
      <c r="RNS37"/>
      <c r="RNT37"/>
      <c r="RNU37"/>
      <c r="RNV37"/>
      <c r="RNW37"/>
      <c r="RNX37"/>
      <c r="RNY37"/>
      <c r="RNZ37"/>
      <c r="ROA37"/>
      <c r="ROB37"/>
      <c r="ROC37"/>
      <c r="ROD37"/>
      <c r="ROE37"/>
      <c r="ROF37"/>
      <c r="ROG37"/>
      <c r="ROH37"/>
      <c r="ROI37"/>
      <c r="ROJ37"/>
      <c r="ROK37"/>
      <c r="ROL37"/>
      <c r="ROM37"/>
      <c r="RON37"/>
      <c r="ROO37"/>
      <c r="ROP37"/>
      <c r="ROQ37"/>
      <c r="ROR37"/>
      <c r="ROS37"/>
      <c r="ROT37"/>
      <c r="ROU37"/>
      <c r="ROV37"/>
      <c r="ROW37"/>
      <c r="ROX37"/>
      <c r="ROY37"/>
      <c r="ROZ37"/>
      <c r="RPA37"/>
      <c r="RPB37"/>
      <c r="RPC37"/>
      <c r="RPD37"/>
      <c r="RPE37"/>
      <c r="RPF37"/>
      <c r="RPG37"/>
      <c r="RPH37"/>
      <c r="RPI37"/>
      <c r="RPJ37"/>
      <c r="RPK37"/>
      <c r="RPL37"/>
      <c r="RPM37"/>
      <c r="RPN37"/>
      <c r="RPO37"/>
      <c r="RPP37"/>
      <c r="RPQ37"/>
      <c r="RPR37"/>
      <c r="RPS37"/>
      <c r="RPT37"/>
      <c r="RPU37"/>
      <c r="RPV37"/>
      <c r="RPW37"/>
      <c r="RPX37"/>
      <c r="RPY37"/>
      <c r="RPZ37"/>
      <c r="RQA37"/>
      <c r="RQB37"/>
      <c r="RQC37"/>
      <c r="RQD37"/>
      <c r="RQE37"/>
      <c r="RQF37"/>
      <c r="RQG37"/>
      <c r="RQH37"/>
      <c r="RQI37"/>
      <c r="RQJ37"/>
      <c r="RQK37"/>
      <c r="RQL37"/>
      <c r="RQM37"/>
      <c r="RQN37"/>
      <c r="RQO37"/>
      <c r="RQP37"/>
      <c r="RQQ37"/>
      <c r="RQR37"/>
      <c r="RQS37"/>
      <c r="RQT37"/>
      <c r="RQU37"/>
      <c r="RQV37"/>
      <c r="RQW37"/>
      <c r="RQX37"/>
      <c r="RQY37"/>
      <c r="RQZ37"/>
      <c r="RRA37"/>
      <c r="RRB37"/>
      <c r="RRC37"/>
      <c r="RRD37"/>
      <c r="RRE37"/>
      <c r="RRF37"/>
      <c r="RRG37"/>
      <c r="RRH37"/>
      <c r="RRI37"/>
      <c r="RRJ37"/>
      <c r="RRK37"/>
      <c r="RRL37"/>
      <c r="RRM37"/>
      <c r="RRN37"/>
      <c r="RRO37"/>
      <c r="RRP37"/>
      <c r="RRQ37"/>
      <c r="RRR37"/>
      <c r="RRS37"/>
      <c r="RRT37"/>
      <c r="RRU37"/>
      <c r="RRV37"/>
      <c r="RRW37"/>
      <c r="RRX37"/>
      <c r="RRY37"/>
      <c r="RRZ37"/>
      <c r="RSA37"/>
      <c r="RSB37"/>
      <c r="RSC37"/>
      <c r="RSD37"/>
      <c r="RSE37"/>
      <c r="RSF37"/>
      <c r="RSG37"/>
      <c r="RSH37"/>
      <c r="RSI37"/>
      <c r="RSJ37"/>
      <c r="RSK37"/>
      <c r="RSL37"/>
      <c r="RSM37"/>
      <c r="RSN37"/>
      <c r="RSO37"/>
      <c r="RSP37"/>
      <c r="RSQ37"/>
      <c r="RSR37"/>
      <c r="RSS37"/>
      <c r="RST37"/>
      <c r="RSU37"/>
      <c r="RSV37"/>
      <c r="RSW37"/>
      <c r="RSX37"/>
      <c r="RSY37"/>
      <c r="RSZ37"/>
      <c r="RTA37"/>
      <c r="RTB37"/>
      <c r="RTC37"/>
      <c r="RTD37"/>
      <c r="RTE37"/>
      <c r="RTF37"/>
      <c r="RTG37"/>
      <c r="RTH37"/>
      <c r="RTI37"/>
      <c r="RTJ37"/>
      <c r="RTK37"/>
      <c r="RTL37"/>
      <c r="RTM37"/>
      <c r="RTN37"/>
      <c r="RTO37"/>
      <c r="RTP37"/>
      <c r="RTQ37"/>
      <c r="RTR37"/>
      <c r="RTS37"/>
      <c r="RTT37"/>
      <c r="RTU37"/>
      <c r="RTV37"/>
      <c r="RTW37"/>
      <c r="RTX37"/>
      <c r="RTY37"/>
      <c r="RTZ37"/>
      <c r="RUA37"/>
      <c r="RUB37"/>
      <c r="RUC37"/>
      <c r="RUD37"/>
      <c r="RUE37"/>
      <c r="RUF37"/>
      <c r="RUG37"/>
      <c r="RUH37"/>
      <c r="RUI37"/>
      <c r="RUJ37"/>
      <c r="RUK37"/>
      <c r="RUL37"/>
      <c r="RUM37"/>
      <c r="RUN37"/>
      <c r="RUO37"/>
      <c r="RUP37"/>
      <c r="RUQ37"/>
      <c r="RUR37"/>
      <c r="RUS37"/>
      <c r="RUT37"/>
      <c r="RUU37"/>
      <c r="RUV37"/>
      <c r="RUW37"/>
      <c r="RUX37"/>
      <c r="RUY37"/>
      <c r="RUZ37"/>
      <c r="RVA37"/>
      <c r="RVB37"/>
      <c r="RVC37"/>
      <c r="RVD37"/>
      <c r="RVE37"/>
      <c r="RVF37"/>
      <c r="RVG37"/>
      <c r="RVH37"/>
      <c r="RVI37"/>
      <c r="RVJ37"/>
      <c r="RVK37"/>
      <c r="RVL37"/>
      <c r="RVM37"/>
      <c r="RVN37"/>
      <c r="RVO37"/>
      <c r="RVP37"/>
      <c r="RVQ37"/>
      <c r="RVR37"/>
      <c r="RVS37"/>
      <c r="RVT37"/>
      <c r="RVU37"/>
      <c r="RVV37"/>
      <c r="RVW37"/>
      <c r="RVX37"/>
      <c r="RVY37"/>
      <c r="RVZ37"/>
      <c r="RWA37"/>
      <c r="RWB37"/>
      <c r="RWC37"/>
      <c r="RWD37"/>
      <c r="RWE37"/>
      <c r="RWF37"/>
      <c r="RWG37"/>
      <c r="RWH37"/>
      <c r="RWI37"/>
      <c r="RWJ37"/>
      <c r="RWK37"/>
      <c r="RWL37"/>
      <c r="RWM37"/>
      <c r="RWN37"/>
      <c r="RWO37"/>
      <c r="RWP37"/>
      <c r="RWQ37"/>
      <c r="RWR37"/>
      <c r="RWS37"/>
      <c r="RWT37"/>
      <c r="RWU37"/>
      <c r="RWV37"/>
      <c r="RWW37"/>
      <c r="RWX37"/>
      <c r="RWY37"/>
      <c r="RWZ37"/>
      <c r="RXA37"/>
      <c r="RXB37"/>
      <c r="RXC37"/>
      <c r="RXD37"/>
      <c r="RXE37"/>
      <c r="RXF37"/>
      <c r="RXG37"/>
      <c r="RXH37"/>
      <c r="RXI37"/>
      <c r="RXJ37"/>
      <c r="RXK37"/>
      <c r="RXL37"/>
      <c r="RXM37"/>
      <c r="RXN37"/>
      <c r="RXO37"/>
      <c r="RXP37"/>
      <c r="RXQ37"/>
      <c r="RXR37"/>
      <c r="RXS37"/>
      <c r="RXT37"/>
      <c r="RXU37"/>
      <c r="RXV37"/>
      <c r="RXW37"/>
      <c r="RXX37"/>
      <c r="RXY37"/>
      <c r="RXZ37"/>
      <c r="RYA37"/>
      <c r="RYB37"/>
      <c r="RYC37"/>
      <c r="RYD37"/>
      <c r="RYE37"/>
      <c r="RYF37"/>
      <c r="RYG37"/>
      <c r="RYH37"/>
      <c r="RYI37"/>
      <c r="RYJ37"/>
      <c r="RYK37"/>
      <c r="RYL37"/>
      <c r="RYM37"/>
      <c r="RYN37"/>
      <c r="RYO37"/>
      <c r="RYP37"/>
      <c r="RYQ37"/>
      <c r="RYR37"/>
      <c r="RYS37"/>
      <c r="RYT37"/>
      <c r="RYU37"/>
      <c r="RYV37"/>
      <c r="RYW37"/>
      <c r="RYX37"/>
      <c r="RYY37"/>
      <c r="RYZ37"/>
      <c r="RZA37"/>
      <c r="RZB37"/>
      <c r="RZC37"/>
      <c r="RZD37"/>
      <c r="RZE37"/>
      <c r="RZF37"/>
      <c r="RZG37"/>
      <c r="RZH37"/>
      <c r="RZI37"/>
      <c r="RZJ37"/>
      <c r="RZK37"/>
      <c r="RZL37"/>
      <c r="RZM37"/>
      <c r="RZN37"/>
      <c r="RZO37"/>
      <c r="RZP37"/>
      <c r="RZQ37"/>
      <c r="RZR37"/>
      <c r="RZS37"/>
      <c r="RZT37"/>
      <c r="RZU37"/>
      <c r="RZV37"/>
      <c r="RZW37"/>
      <c r="RZX37"/>
      <c r="RZY37"/>
      <c r="RZZ37"/>
      <c r="SAA37"/>
      <c r="SAB37"/>
      <c r="SAC37"/>
      <c r="SAD37"/>
      <c r="SAE37"/>
      <c r="SAF37"/>
      <c r="SAG37"/>
      <c r="SAH37"/>
      <c r="SAI37"/>
      <c r="SAJ37"/>
      <c r="SAK37"/>
      <c r="SAL37"/>
      <c r="SAM37"/>
      <c r="SAN37"/>
      <c r="SAO37"/>
      <c r="SAP37"/>
      <c r="SAQ37"/>
      <c r="SAR37"/>
      <c r="SAS37"/>
      <c r="SAT37"/>
      <c r="SAU37"/>
      <c r="SAV37"/>
      <c r="SAW37"/>
      <c r="SAX37"/>
      <c r="SAY37"/>
      <c r="SAZ37"/>
      <c r="SBA37"/>
      <c r="SBB37"/>
      <c r="SBC37"/>
      <c r="SBD37"/>
      <c r="SBE37"/>
      <c r="SBF37"/>
      <c r="SBG37"/>
      <c r="SBH37"/>
      <c r="SBI37"/>
      <c r="SBJ37"/>
      <c r="SBK37"/>
      <c r="SBL37"/>
      <c r="SBM37"/>
      <c r="SBN37"/>
      <c r="SBO37"/>
      <c r="SBP37"/>
      <c r="SBQ37"/>
      <c r="SBR37"/>
      <c r="SBS37"/>
      <c r="SBT37"/>
      <c r="SBU37"/>
      <c r="SBV37"/>
      <c r="SBW37"/>
      <c r="SBX37"/>
      <c r="SBY37"/>
      <c r="SBZ37"/>
      <c r="SCA37"/>
      <c r="SCB37"/>
      <c r="SCC37"/>
      <c r="SCD37"/>
      <c r="SCE37"/>
      <c r="SCF37"/>
      <c r="SCG37"/>
      <c r="SCH37"/>
      <c r="SCI37"/>
      <c r="SCJ37"/>
      <c r="SCK37"/>
      <c r="SCL37"/>
      <c r="SCM37"/>
      <c r="SCN37"/>
      <c r="SCO37"/>
      <c r="SCP37"/>
      <c r="SCQ37"/>
      <c r="SCR37"/>
      <c r="SCS37"/>
      <c r="SCT37"/>
      <c r="SCU37"/>
      <c r="SCV37"/>
      <c r="SCW37"/>
      <c r="SCX37"/>
      <c r="SCY37"/>
      <c r="SCZ37"/>
      <c r="SDA37"/>
      <c r="SDB37"/>
      <c r="SDC37"/>
      <c r="SDD37"/>
      <c r="SDE37"/>
      <c r="SDF37"/>
      <c r="SDG37"/>
      <c r="SDH37"/>
      <c r="SDI37"/>
      <c r="SDJ37"/>
      <c r="SDK37"/>
      <c r="SDL37"/>
      <c r="SDM37"/>
      <c r="SDN37"/>
      <c r="SDO37"/>
      <c r="SDP37"/>
      <c r="SDQ37"/>
      <c r="SDR37"/>
      <c r="SDS37"/>
      <c r="SDT37"/>
      <c r="SDU37"/>
      <c r="SDV37"/>
      <c r="SDW37"/>
      <c r="SDX37"/>
      <c r="SDY37"/>
      <c r="SDZ37"/>
      <c r="SEA37"/>
      <c r="SEB37"/>
      <c r="SEC37"/>
      <c r="SED37"/>
      <c r="SEE37"/>
      <c r="SEF37"/>
      <c r="SEG37"/>
      <c r="SEH37"/>
      <c r="SEI37"/>
      <c r="SEJ37"/>
      <c r="SEK37"/>
      <c r="SEL37"/>
      <c r="SEM37"/>
      <c r="SEN37"/>
      <c r="SEO37"/>
      <c r="SEP37"/>
      <c r="SEQ37"/>
      <c r="SER37"/>
      <c r="SES37"/>
      <c r="SET37"/>
      <c r="SEU37"/>
      <c r="SEV37"/>
      <c r="SEW37"/>
      <c r="SEX37"/>
      <c r="SEY37"/>
      <c r="SEZ37"/>
      <c r="SFA37"/>
      <c r="SFB37"/>
      <c r="SFC37"/>
      <c r="SFD37"/>
      <c r="SFE37"/>
      <c r="SFF37"/>
      <c r="SFG37"/>
      <c r="SFH37"/>
      <c r="SFI37"/>
      <c r="SFJ37"/>
      <c r="SFK37"/>
      <c r="SFL37"/>
      <c r="SFM37"/>
      <c r="SFN37"/>
      <c r="SFO37"/>
      <c r="SFP37"/>
      <c r="SFQ37"/>
      <c r="SFR37"/>
      <c r="SFS37"/>
      <c r="SFT37"/>
      <c r="SFU37"/>
      <c r="SFV37"/>
      <c r="SFW37"/>
      <c r="SFX37"/>
      <c r="SFY37"/>
      <c r="SFZ37"/>
      <c r="SGA37"/>
      <c r="SGB37"/>
      <c r="SGC37"/>
      <c r="SGD37"/>
      <c r="SGE37"/>
      <c r="SGF37"/>
      <c r="SGG37"/>
      <c r="SGH37"/>
      <c r="SGI37"/>
      <c r="SGJ37"/>
      <c r="SGK37"/>
      <c r="SGL37"/>
      <c r="SGM37"/>
      <c r="SGN37"/>
      <c r="SGO37"/>
      <c r="SGP37"/>
      <c r="SGQ37"/>
      <c r="SGR37"/>
      <c r="SGS37"/>
      <c r="SGT37"/>
      <c r="SGU37"/>
      <c r="SGV37"/>
      <c r="SGW37"/>
      <c r="SGX37"/>
      <c r="SGY37"/>
      <c r="SGZ37"/>
      <c r="SHA37"/>
      <c r="SHB37"/>
      <c r="SHC37"/>
      <c r="SHD37"/>
      <c r="SHE37"/>
      <c r="SHF37"/>
      <c r="SHG37"/>
      <c r="SHH37"/>
      <c r="SHI37"/>
      <c r="SHJ37"/>
      <c r="SHK37"/>
      <c r="SHL37"/>
      <c r="SHM37"/>
      <c r="SHN37"/>
      <c r="SHO37"/>
      <c r="SHP37"/>
      <c r="SHQ37"/>
      <c r="SHR37"/>
      <c r="SHS37"/>
      <c r="SHT37"/>
      <c r="SHU37"/>
      <c r="SHV37"/>
      <c r="SHW37"/>
      <c r="SHX37"/>
      <c r="SHY37"/>
      <c r="SHZ37"/>
      <c r="SIA37"/>
      <c r="SIB37"/>
      <c r="SIC37"/>
      <c r="SID37"/>
      <c r="SIE37"/>
      <c r="SIF37"/>
      <c r="SIG37"/>
      <c r="SIH37"/>
      <c r="SII37"/>
      <c r="SIJ37"/>
      <c r="SIK37"/>
      <c r="SIL37"/>
      <c r="SIM37"/>
      <c r="SIN37"/>
      <c r="SIO37"/>
      <c r="SIP37"/>
      <c r="SIQ37"/>
      <c r="SIR37"/>
      <c r="SIS37"/>
      <c r="SIT37"/>
      <c r="SIU37"/>
      <c r="SIV37"/>
      <c r="SIW37"/>
      <c r="SIX37"/>
      <c r="SIY37"/>
      <c r="SIZ37"/>
      <c r="SJA37"/>
      <c r="SJB37"/>
      <c r="SJC37"/>
      <c r="SJD37"/>
      <c r="SJE37"/>
      <c r="SJF37"/>
      <c r="SJG37"/>
      <c r="SJH37"/>
      <c r="SJI37"/>
      <c r="SJJ37"/>
      <c r="SJK37"/>
      <c r="SJL37"/>
      <c r="SJM37"/>
      <c r="SJN37"/>
      <c r="SJO37"/>
      <c r="SJP37"/>
      <c r="SJQ37"/>
      <c r="SJR37"/>
      <c r="SJS37"/>
      <c r="SJT37"/>
      <c r="SJU37"/>
      <c r="SJV37"/>
      <c r="SJW37"/>
      <c r="SJX37"/>
      <c r="SJY37"/>
      <c r="SJZ37"/>
      <c r="SKA37"/>
      <c r="SKB37"/>
      <c r="SKC37"/>
      <c r="SKD37"/>
      <c r="SKE37"/>
      <c r="SKF37"/>
      <c r="SKG37"/>
      <c r="SKH37"/>
      <c r="SKI37"/>
      <c r="SKJ37"/>
      <c r="SKK37"/>
      <c r="SKL37"/>
      <c r="SKM37"/>
      <c r="SKN37"/>
      <c r="SKO37"/>
      <c r="SKP37"/>
      <c r="SKQ37"/>
      <c r="SKR37"/>
      <c r="SKS37"/>
      <c r="SKT37"/>
      <c r="SKU37"/>
      <c r="SKV37"/>
      <c r="SKW37"/>
      <c r="SKX37"/>
      <c r="SKY37"/>
      <c r="SKZ37"/>
      <c r="SLA37"/>
      <c r="SLB37"/>
      <c r="SLC37"/>
      <c r="SLD37"/>
      <c r="SLE37"/>
      <c r="SLF37"/>
      <c r="SLG37"/>
      <c r="SLH37"/>
      <c r="SLI37"/>
      <c r="SLJ37"/>
      <c r="SLK37"/>
      <c r="SLL37"/>
      <c r="SLM37"/>
      <c r="SLN37"/>
      <c r="SLO37"/>
      <c r="SLP37"/>
      <c r="SLQ37"/>
      <c r="SLR37"/>
      <c r="SLS37"/>
      <c r="SLT37"/>
      <c r="SLU37"/>
      <c r="SLV37"/>
      <c r="SLW37"/>
      <c r="SLX37"/>
      <c r="SLY37"/>
      <c r="SLZ37"/>
      <c r="SMA37"/>
      <c r="SMB37"/>
      <c r="SMC37"/>
      <c r="SMD37"/>
      <c r="SME37"/>
      <c r="SMF37"/>
      <c r="SMG37"/>
      <c r="SMH37"/>
      <c r="SMI37"/>
      <c r="SMJ37"/>
      <c r="SMK37"/>
      <c r="SML37"/>
      <c r="SMM37"/>
      <c r="SMN37"/>
      <c r="SMO37"/>
      <c r="SMP37"/>
      <c r="SMQ37"/>
      <c r="SMR37"/>
      <c r="SMS37"/>
      <c r="SMT37"/>
      <c r="SMU37"/>
      <c r="SMV37"/>
      <c r="SMW37"/>
      <c r="SMX37"/>
      <c r="SMY37"/>
      <c r="SMZ37"/>
      <c r="SNA37"/>
      <c r="SNB37"/>
      <c r="SNC37"/>
      <c r="SND37"/>
      <c r="SNE37"/>
      <c r="SNF37"/>
      <c r="SNG37"/>
      <c r="SNH37"/>
      <c r="SNI37"/>
      <c r="SNJ37"/>
      <c r="SNK37"/>
      <c r="SNL37"/>
      <c r="SNM37"/>
      <c r="SNN37"/>
      <c r="SNO37"/>
      <c r="SNP37"/>
      <c r="SNQ37"/>
      <c r="SNR37"/>
      <c r="SNS37"/>
      <c r="SNT37"/>
      <c r="SNU37"/>
      <c r="SNV37"/>
      <c r="SNW37"/>
      <c r="SNX37"/>
      <c r="SNY37"/>
      <c r="SNZ37"/>
      <c r="SOA37"/>
      <c r="SOB37"/>
      <c r="SOC37"/>
      <c r="SOD37"/>
      <c r="SOE37"/>
      <c r="SOF37"/>
      <c r="SOG37"/>
      <c r="SOH37"/>
      <c r="SOI37"/>
      <c r="SOJ37"/>
      <c r="SOK37"/>
      <c r="SOL37"/>
      <c r="SOM37"/>
      <c r="SON37"/>
      <c r="SOO37"/>
      <c r="SOP37"/>
      <c r="SOQ37"/>
      <c r="SOR37"/>
      <c r="SOS37"/>
      <c r="SOT37"/>
      <c r="SOU37"/>
      <c r="SOV37"/>
      <c r="SOW37"/>
      <c r="SOX37"/>
      <c r="SOY37"/>
      <c r="SOZ37"/>
      <c r="SPA37"/>
      <c r="SPB37"/>
      <c r="SPC37"/>
      <c r="SPD37"/>
      <c r="SPE37"/>
      <c r="SPF37"/>
      <c r="SPG37"/>
      <c r="SPH37"/>
      <c r="SPI37"/>
      <c r="SPJ37"/>
      <c r="SPK37"/>
      <c r="SPL37"/>
      <c r="SPM37"/>
      <c r="SPN37"/>
      <c r="SPO37"/>
      <c r="SPP37"/>
      <c r="SPQ37"/>
      <c r="SPR37"/>
      <c r="SPS37"/>
      <c r="SPT37"/>
      <c r="SPU37"/>
      <c r="SPV37"/>
      <c r="SPW37"/>
      <c r="SPX37"/>
      <c r="SPY37"/>
      <c r="SPZ37"/>
      <c r="SQA37"/>
      <c r="SQB37"/>
      <c r="SQC37"/>
      <c r="SQD37"/>
      <c r="SQE37"/>
      <c r="SQF37"/>
      <c r="SQG37"/>
      <c r="SQH37"/>
      <c r="SQI37"/>
      <c r="SQJ37"/>
      <c r="SQK37"/>
      <c r="SQL37"/>
      <c r="SQM37"/>
      <c r="SQN37"/>
      <c r="SQO37"/>
      <c r="SQP37"/>
      <c r="SQQ37"/>
      <c r="SQR37"/>
      <c r="SQS37"/>
      <c r="SQT37"/>
      <c r="SQU37"/>
      <c r="SQV37"/>
      <c r="SQW37"/>
      <c r="SQX37"/>
      <c r="SQY37"/>
      <c r="SQZ37"/>
      <c r="SRA37"/>
      <c r="SRB37"/>
      <c r="SRC37"/>
      <c r="SRD37"/>
      <c r="SRE37"/>
      <c r="SRF37"/>
      <c r="SRG37"/>
      <c r="SRH37"/>
      <c r="SRI37"/>
      <c r="SRJ37"/>
      <c r="SRK37"/>
      <c r="SRL37"/>
      <c r="SRM37"/>
      <c r="SRN37"/>
      <c r="SRO37"/>
      <c r="SRP37"/>
      <c r="SRQ37"/>
      <c r="SRR37"/>
      <c r="SRS37"/>
      <c r="SRT37"/>
      <c r="SRU37"/>
      <c r="SRV37"/>
      <c r="SRW37"/>
      <c r="SRX37"/>
      <c r="SRY37"/>
      <c r="SRZ37"/>
      <c r="SSA37"/>
      <c r="SSB37"/>
      <c r="SSC37"/>
      <c r="SSD37"/>
      <c r="SSE37"/>
      <c r="SSF37"/>
      <c r="SSG37"/>
      <c r="SSH37"/>
      <c r="SSI37"/>
      <c r="SSJ37"/>
      <c r="SSK37"/>
      <c r="SSL37"/>
      <c r="SSM37"/>
      <c r="SSN37"/>
      <c r="SSO37"/>
      <c r="SSP37"/>
      <c r="SSQ37"/>
      <c r="SSR37"/>
      <c r="SSS37"/>
      <c r="SST37"/>
      <c r="SSU37"/>
      <c r="SSV37"/>
      <c r="SSW37"/>
      <c r="SSX37"/>
      <c r="SSY37"/>
      <c r="SSZ37"/>
      <c r="STA37"/>
      <c r="STB37"/>
      <c r="STC37"/>
      <c r="STD37"/>
      <c r="STE37"/>
      <c r="STF37"/>
      <c r="STG37"/>
      <c r="STH37"/>
      <c r="STI37"/>
      <c r="STJ37"/>
      <c r="STK37"/>
      <c r="STL37"/>
      <c r="STM37"/>
      <c r="STN37"/>
      <c r="STO37"/>
      <c r="STP37"/>
      <c r="STQ37"/>
      <c r="STR37"/>
      <c r="STS37"/>
      <c r="STT37"/>
      <c r="STU37"/>
      <c r="STV37"/>
      <c r="STW37"/>
      <c r="STX37"/>
      <c r="STY37"/>
      <c r="STZ37"/>
      <c r="SUA37"/>
      <c r="SUB37"/>
      <c r="SUC37"/>
      <c r="SUD37"/>
      <c r="SUE37"/>
      <c r="SUF37"/>
      <c r="SUG37"/>
      <c r="SUH37"/>
      <c r="SUI37"/>
      <c r="SUJ37"/>
      <c r="SUK37"/>
      <c r="SUL37"/>
      <c r="SUM37"/>
      <c r="SUN37"/>
      <c r="SUO37"/>
      <c r="SUP37"/>
      <c r="SUQ37"/>
      <c r="SUR37"/>
      <c r="SUS37"/>
      <c r="SUT37"/>
      <c r="SUU37"/>
      <c r="SUV37"/>
      <c r="SUW37"/>
      <c r="SUX37"/>
      <c r="SUY37"/>
      <c r="SUZ37"/>
      <c r="SVA37"/>
      <c r="SVB37"/>
      <c r="SVC37"/>
      <c r="SVD37"/>
      <c r="SVE37"/>
      <c r="SVF37"/>
      <c r="SVG37"/>
      <c r="SVH37"/>
      <c r="SVI37"/>
      <c r="SVJ37"/>
      <c r="SVK37"/>
      <c r="SVL37"/>
      <c r="SVM37"/>
      <c r="SVN37"/>
      <c r="SVO37"/>
      <c r="SVP37"/>
      <c r="SVQ37"/>
      <c r="SVR37"/>
      <c r="SVS37"/>
      <c r="SVT37"/>
      <c r="SVU37"/>
      <c r="SVV37"/>
      <c r="SVW37"/>
      <c r="SVX37"/>
      <c r="SVY37"/>
      <c r="SVZ37"/>
      <c r="SWA37"/>
      <c r="SWB37"/>
      <c r="SWC37"/>
      <c r="SWD37"/>
      <c r="SWE37"/>
      <c r="SWF37"/>
      <c r="SWG37"/>
      <c r="SWH37"/>
      <c r="SWI37"/>
      <c r="SWJ37"/>
      <c r="SWK37"/>
      <c r="SWL37"/>
      <c r="SWM37"/>
      <c r="SWN37"/>
      <c r="SWO37"/>
      <c r="SWP37"/>
      <c r="SWQ37"/>
      <c r="SWR37"/>
      <c r="SWS37"/>
      <c r="SWT37"/>
      <c r="SWU37"/>
      <c r="SWV37"/>
      <c r="SWW37"/>
      <c r="SWX37"/>
      <c r="SWY37"/>
      <c r="SWZ37"/>
      <c r="SXA37"/>
      <c r="SXB37"/>
      <c r="SXC37"/>
      <c r="SXD37"/>
      <c r="SXE37"/>
      <c r="SXF37"/>
      <c r="SXG37"/>
      <c r="SXH37"/>
      <c r="SXI37"/>
      <c r="SXJ37"/>
      <c r="SXK37"/>
      <c r="SXL37"/>
      <c r="SXM37"/>
      <c r="SXN37"/>
      <c r="SXO37"/>
      <c r="SXP37"/>
      <c r="SXQ37"/>
      <c r="SXR37"/>
      <c r="SXS37"/>
      <c r="SXT37"/>
      <c r="SXU37"/>
      <c r="SXV37"/>
      <c r="SXW37"/>
      <c r="SXX37"/>
      <c r="SXY37"/>
      <c r="SXZ37"/>
      <c r="SYA37"/>
      <c r="SYB37"/>
      <c r="SYC37"/>
      <c r="SYD37"/>
      <c r="SYE37"/>
      <c r="SYF37"/>
      <c r="SYG37"/>
      <c r="SYH37"/>
      <c r="SYI37"/>
      <c r="SYJ37"/>
      <c r="SYK37"/>
      <c r="SYL37"/>
      <c r="SYM37"/>
      <c r="SYN37"/>
      <c r="SYO37"/>
      <c r="SYP37"/>
      <c r="SYQ37"/>
      <c r="SYR37"/>
      <c r="SYS37"/>
      <c r="SYT37"/>
      <c r="SYU37"/>
      <c r="SYV37"/>
      <c r="SYW37"/>
      <c r="SYX37"/>
      <c r="SYY37"/>
      <c r="SYZ37"/>
      <c r="SZA37"/>
      <c r="SZB37"/>
      <c r="SZC37"/>
      <c r="SZD37"/>
      <c r="SZE37"/>
      <c r="SZF37"/>
      <c r="SZG37"/>
      <c r="SZH37"/>
      <c r="SZI37"/>
      <c r="SZJ37"/>
      <c r="SZK37"/>
      <c r="SZL37"/>
      <c r="SZM37"/>
      <c r="SZN37"/>
      <c r="SZO37"/>
      <c r="SZP37"/>
      <c r="SZQ37"/>
      <c r="SZR37"/>
      <c r="SZS37"/>
      <c r="SZT37"/>
      <c r="SZU37"/>
      <c r="SZV37"/>
      <c r="SZW37"/>
      <c r="SZX37"/>
      <c r="SZY37"/>
      <c r="SZZ37"/>
      <c r="TAA37"/>
      <c r="TAB37"/>
      <c r="TAC37"/>
      <c r="TAD37"/>
      <c r="TAE37"/>
      <c r="TAF37"/>
      <c r="TAG37"/>
      <c r="TAH37"/>
      <c r="TAI37"/>
      <c r="TAJ37"/>
      <c r="TAK37"/>
      <c r="TAL37"/>
      <c r="TAM37"/>
      <c r="TAN37"/>
      <c r="TAO37"/>
      <c r="TAP37"/>
      <c r="TAQ37"/>
      <c r="TAR37"/>
      <c r="TAS37"/>
      <c r="TAT37"/>
      <c r="TAU37"/>
      <c r="TAV37"/>
      <c r="TAW37"/>
      <c r="TAX37"/>
      <c r="TAY37"/>
      <c r="TAZ37"/>
      <c r="TBA37"/>
      <c r="TBB37"/>
      <c r="TBC37"/>
      <c r="TBD37"/>
      <c r="TBE37"/>
      <c r="TBF37"/>
      <c r="TBG37"/>
      <c r="TBH37"/>
      <c r="TBI37"/>
      <c r="TBJ37"/>
      <c r="TBK37"/>
      <c r="TBL37"/>
      <c r="TBM37"/>
      <c r="TBN37"/>
      <c r="TBO37"/>
      <c r="TBP37"/>
      <c r="TBQ37"/>
      <c r="TBR37"/>
      <c r="TBS37"/>
      <c r="TBT37"/>
      <c r="TBU37"/>
      <c r="TBV37"/>
      <c r="TBW37"/>
      <c r="TBX37"/>
      <c r="TBY37"/>
      <c r="TBZ37"/>
      <c r="TCA37"/>
      <c r="TCB37"/>
      <c r="TCC37"/>
      <c r="TCD37"/>
      <c r="TCE37"/>
      <c r="TCF37"/>
      <c r="TCG37"/>
      <c r="TCH37"/>
      <c r="TCI37"/>
      <c r="TCJ37"/>
      <c r="TCK37"/>
      <c r="TCL37"/>
      <c r="TCM37"/>
      <c r="TCN37"/>
      <c r="TCO37"/>
      <c r="TCP37"/>
      <c r="TCQ37"/>
      <c r="TCR37"/>
      <c r="TCS37"/>
      <c r="TCT37"/>
      <c r="TCU37"/>
      <c r="TCV37"/>
      <c r="TCW37"/>
      <c r="TCX37"/>
      <c r="TCY37"/>
      <c r="TCZ37"/>
      <c r="TDA37"/>
      <c r="TDB37"/>
      <c r="TDC37"/>
      <c r="TDD37"/>
      <c r="TDE37"/>
      <c r="TDF37"/>
      <c r="TDG37"/>
      <c r="TDH37"/>
      <c r="TDI37"/>
      <c r="TDJ37"/>
      <c r="TDK37"/>
      <c r="TDL37"/>
      <c r="TDM37"/>
      <c r="TDN37"/>
      <c r="TDO37"/>
      <c r="TDP37"/>
      <c r="TDQ37"/>
      <c r="TDR37"/>
      <c r="TDS37"/>
      <c r="TDT37"/>
      <c r="TDU37"/>
      <c r="TDV37"/>
      <c r="TDW37"/>
      <c r="TDX37"/>
      <c r="TDY37"/>
      <c r="TDZ37"/>
      <c r="TEA37"/>
      <c r="TEB37"/>
      <c r="TEC37"/>
      <c r="TED37"/>
      <c r="TEE37"/>
      <c r="TEF37"/>
      <c r="TEG37"/>
      <c r="TEH37"/>
      <c r="TEI37"/>
      <c r="TEJ37"/>
      <c r="TEK37"/>
      <c r="TEL37"/>
      <c r="TEM37"/>
      <c r="TEN37"/>
      <c r="TEO37"/>
      <c r="TEP37"/>
      <c r="TEQ37"/>
      <c r="TER37"/>
      <c r="TES37"/>
      <c r="TET37"/>
      <c r="TEU37"/>
      <c r="TEV37"/>
      <c r="TEW37"/>
      <c r="TEX37"/>
      <c r="TEY37"/>
      <c r="TEZ37"/>
      <c r="TFA37"/>
      <c r="TFB37"/>
      <c r="TFC37"/>
      <c r="TFD37"/>
      <c r="TFE37"/>
      <c r="TFF37"/>
      <c r="TFG37"/>
      <c r="TFH37"/>
      <c r="TFI37"/>
      <c r="TFJ37"/>
      <c r="TFK37"/>
      <c r="TFL37"/>
      <c r="TFM37"/>
      <c r="TFN37"/>
      <c r="TFO37"/>
      <c r="TFP37"/>
      <c r="TFQ37"/>
      <c r="TFR37"/>
      <c r="TFS37"/>
      <c r="TFT37"/>
      <c r="TFU37"/>
      <c r="TFV37"/>
      <c r="TFW37"/>
      <c r="TFX37"/>
      <c r="TFY37"/>
      <c r="TFZ37"/>
      <c r="TGA37"/>
      <c r="TGB37"/>
      <c r="TGC37"/>
      <c r="TGD37"/>
      <c r="TGE37"/>
      <c r="TGF37"/>
      <c r="TGG37"/>
      <c r="TGH37"/>
      <c r="TGI37"/>
      <c r="TGJ37"/>
      <c r="TGK37"/>
      <c r="TGL37"/>
      <c r="TGM37"/>
      <c r="TGN37"/>
      <c r="TGO37"/>
      <c r="TGP37"/>
      <c r="TGQ37"/>
      <c r="TGR37"/>
      <c r="TGS37"/>
      <c r="TGT37"/>
      <c r="TGU37"/>
      <c r="TGV37"/>
      <c r="TGW37"/>
      <c r="TGX37"/>
      <c r="TGY37"/>
      <c r="TGZ37"/>
      <c r="THA37"/>
      <c r="THB37"/>
      <c r="THC37"/>
      <c r="THD37"/>
      <c r="THE37"/>
      <c r="THF37"/>
      <c r="THG37"/>
      <c r="THH37"/>
      <c r="THI37"/>
      <c r="THJ37"/>
      <c r="THK37"/>
      <c r="THL37"/>
      <c r="THM37"/>
      <c r="THN37"/>
      <c r="THO37"/>
      <c r="THP37"/>
      <c r="THQ37"/>
      <c r="THR37"/>
      <c r="THS37"/>
      <c r="THT37"/>
      <c r="THU37"/>
      <c r="THV37"/>
      <c r="THW37"/>
      <c r="THX37"/>
      <c r="THY37"/>
      <c r="THZ37"/>
      <c r="TIA37"/>
      <c r="TIB37"/>
      <c r="TIC37"/>
      <c r="TID37"/>
      <c r="TIE37"/>
      <c r="TIF37"/>
      <c r="TIG37"/>
      <c r="TIH37"/>
      <c r="TII37"/>
      <c r="TIJ37"/>
      <c r="TIK37"/>
      <c r="TIL37"/>
      <c r="TIM37"/>
      <c r="TIN37"/>
      <c r="TIO37"/>
      <c r="TIP37"/>
      <c r="TIQ37"/>
      <c r="TIR37"/>
      <c r="TIS37"/>
      <c r="TIT37"/>
      <c r="TIU37"/>
      <c r="TIV37"/>
      <c r="TIW37"/>
      <c r="TIX37"/>
      <c r="TIY37"/>
      <c r="TIZ37"/>
      <c r="TJA37"/>
      <c r="TJB37"/>
      <c r="TJC37"/>
      <c r="TJD37"/>
      <c r="TJE37"/>
      <c r="TJF37"/>
      <c r="TJG37"/>
      <c r="TJH37"/>
      <c r="TJI37"/>
      <c r="TJJ37"/>
      <c r="TJK37"/>
      <c r="TJL37"/>
      <c r="TJM37"/>
      <c r="TJN37"/>
      <c r="TJO37"/>
      <c r="TJP37"/>
      <c r="TJQ37"/>
      <c r="TJR37"/>
      <c r="TJS37"/>
      <c r="TJT37"/>
      <c r="TJU37"/>
      <c r="TJV37"/>
      <c r="TJW37"/>
      <c r="TJX37"/>
      <c r="TJY37"/>
      <c r="TJZ37"/>
      <c r="TKA37"/>
      <c r="TKB37"/>
      <c r="TKC37"/>
      <c r="TKD37"/>
      <c r="TKE37"/>
      <c r="TKF37"/>
      <c r="TKG37"/>
      <c r="TKH37"/>
      <c r="TKI37"/>
      <c r="TKJ37"/>
      <c r="TKK37"/>
      <c r="TKL37"/>
      <c r="TKM37"/>
      <c r="TKN37"/>
      <c r="TKO37"/>
      <c r="TKP37"/>
      <c r="TKQ37"/>
      <c r="TKR37"/>
      <c r="TKS37"/>
      <c r="TKT37"/>
      <c r="TKU37"/>
      <c r="TKV37"/>
      <c r="TKW37"/>
      <c r="TKX37"/>
      <c r="TKY37"/>
      <c r="TKZ37"/>
      <c r="TLA37"/>
      <c r="TLB37"/>
      <c r="TLC37"/>
      <c r="TLD37"/>
      <c r="TLE37"/>
      <c r="TLF37"/>
      <c r="TLG37"/>
      <c r="TLH37"/>
      <c r="TLI37"/>
      <c r="TLJ37"/>
      <c r="TLK37"/>
      <c r="TLL37"/>
      <c r="TLM37"/>
      <c r="TLN37"/>
      <c r="TLO37"/>
      <c r="TLP37"/>
      <c r="TLQ37"/>
      <c r="TLR37"/>
      <c r="TLS37"/>
      <c r="TLT37"/>
      <c r="TLU37"/>
      <c r="TLV37"/>
      <c r="TLW37"/>
      <c r="TLX37"/>
      <c r="TLY37"/>
      <c r="TLZ37"/>
      <c r="TMA37"/>
      <c r="TMB37"/>
      <c r="TMC37"/>
      <c r="TMD37"/>
      <c r="TME37"/>
      <c r="TMF37"/>
      <c r="TMG37"/>
      <c r="TMH37"/>
      <c r="TMI37"/>
      <c r="TMJ37"/>
      <c r="TMK37"/>
      <c r="TML37"/>
      <c r="TMM37"/>
      <c r="TMN37"/>
      <c r="TMO37"/>
      <c r="TMP37"/>
      <c r="TMQ37"/>
      <c r="TMR37"/>
      <c r="TMS37"/>
      <c r="TMT37"/>
      <c r="TMU37"/>
      <c r="TMV37"/>
      <c r="TMW37"/>
      <c r="TMX37"/>
      <c r="TMY37"/>
      <c r="TMZ37"/>
      <c r="TNA37"/>
      <c r="TNB37"/>
      <c r="TNC37"/>
      <c r="TND37"/>
      <c r="TNE37"/>
      <c r="TNF37"/>
      <c r="TNG37"/>
      <c r="TNH37"/>
      <c r="TNI37"/>
      <c r="TNJ37"/>
      <c r="TNK37"/>
      <c r="TNL37"/>
      <c r="TNM37"/>
      <c r="TNN37"/>
      <c r="TNO37"/>
      <c r="TNP37"/>
      <c r="TNQ37"/>
      <c r="TNR37"/>
      <c r="TNS37"/>
      <c r="TNT37"/>
      <c r="TNU37"/>
      <c r="TNV37"/>
      <c r="TNW37"/>
      <c r="TNX37"/>
      <c r="TNY37"/>
      <c r="TNZ37"/>
      <c r="TOA37"/>
      <c r="TOB37"/>
      <c r="TOC37"/>
      <c r="TOD37"/>
      <c r="TOE37"/>
      <c r="TOF37"/>
      <c r="TOG37"/>
      <c r="TOH37"/>
      <c r="TOI37"/>
      <c r="TOJ37"/>
      <c r="TOK37"/>
      <c r="TOL37"/>
      <c r="TOM37"/>
      <c r="TON37"/>
      <c r="TOO37"/>
      <c r="TOP37"/>
      <c r="TOQ37"/>
      <c r="TOR37"/>
      <c r="TOS37"/>
      <c r="TOT37"/>
      <c r="TOU37"/>
      <c r="TOV37"/>
      <c r="TOW37"/>
      <c r="TOX37"/>
      <c r="TOY37"/>
      <c r="TOZ37"/>
      <c r="TPA37"/>
      <c r="TPB37"/>
      <c r="TPC37"/>
      <c r="TPD37"/>
      <c r="TPE37"/>
      <c r="TPF37"/>
      <c r="TPG37"/>
      <c r="TPH37"/>
      <c r="TPI37"/>
      <c r="TPJ37"/>
      <c r="TPK37"/>
      <c r="TPL37"/>
      <c r="TPM37"/>
      <c r="TPN37"/>
      <c r="TPO37"/>
      <c r="TPP37"/>
      <c r="TPQ37"/>
      <c r="TPR37"/>
      <c r="TPS37"/>
      <c r="TPT37"/>
      <c r="TPU37"/>
      <c r="TPV37"/>
      <c r="TPW37"/>
      <c r="TPX37"/>
      <c r="TPY37"/>
      <c r="TPZ37"/>
      <c r="TQA37"/>
      <c r="TQB37"/>
      <c r="TQC37"/>
      <c r="TQD37"/>
      <c r="TQE37"/>
      <c r="TQF37"/>
      <c r="TQG37"/>
      <c r="TQH37"/>
      <c r="TQI37"/>
      <c r="TQJ37"/>
      <c r="TQK37"/>
      <c r="TQL37"/>
      <c r="TQM37"/>
      <c r="TQN37"/>
      <c r="TQO37"/>
      <c r="TQP37"/>
      <c r="TQQ37"/>
      <c r="TQR37"/>
      <c r="TQS37"/>
      <c r="TQT37"/>
      <c r="TQU37"/>
      <c r="TQV37"/>
      <c r="TQW37"/>
      <c r="TQX37"/>
      <c r="TQY37"/>
      <c r="TQZ37"/>
      <c r="TRA37"/>
      <c r="TRB37"/>
      <c r="TRC37"/>
      <c r="TRD37"/>
      <c r="TRE37"/>
      <c r="TRF37"/>
      <c r="TRG37"/>
      <c r="TRH37"/>
      <c r="TRI37"/>
      <c r="TRJ37"/>
      <c r="TRK37"/>
      <c r="TRL37"/>
      <c r="TRM37"/>
      <c r="TRN37"/>
      <c r="TRO37"/>
      <c r="TRP37"/>
      <c r="TRQ37"/>
      <c r="TRR37"/>
      <c r="TRS37"/>
      <c r="TRT37"/>
      <c r="TRU37"/>
      <c r="TRV37"/>
      <c r="TRW37"/>
      <c r="TRX37"/>
      <c r="TRY37"/>
      <c r="TRZ37"/>
      <c r="TSA37"/>
      <c r="TSB37"/>
      <c r="TSC37"/>
      <c r="TSD37"/>
      <c r="TSE37"/>
      <c r="TSF37"/>
      <c r="TSG37"/>
      <c r="TSH37"/>
      <c r="TSI37"/>
      <c r="TSJ37"/>
      <c r="TSK37"/>
      <c r="TSL37"/>
      <c r="TSM37"/>
      <c r="TSN37"/>
      <c r="TSO37"/>
      <c r="TSP37"/>
      <c r="TSQ37"/>
      <c r="TSR37"/>
      <c r="TSS37"/>
      <c r="TST37"/>
      <c r="TSU37"/>
      <c r="TSV37"/>
      <c r="TSW37"/>
      <c r="TSX37"/>
      <c r="TSY37"/>
      <c r="TSZ37"/>
      <c r="TTA37"/>
      <c r="TTB37"/>
      <c r="TTC37"/>
      <c r="TTD37"/>
      <c r="TTE37"/>
      <c r="TTF37"/>
      <c r="TTG37"/>
      <c r="TTH37"/>
      <c r="TTI37"/>
      <c r="TTJ37"/>
      <c r="TTK37"/>
      <c r="TTL37"/>
      <c r="TTM37"/>
      <c r="TTN37"/>
      <c r="TTO37"/>
      <c r="TTP37"/>
      <c r="TTQ37"/>
      <c r="TTR37"/>
      <c r="TTS37"/>
      <c r="TTT37"/>
      <c r="TTU37"/>
      <c r="TTV37"/>
      <c r="TTW37"/>
      <c r="TTX37"/>
      <c r="TTY37"/>
      <c r="TTZ37"/>
      <c r="TUA37"/>
      <c r="TUB37"/>
      <c r="TUC37"/>
      <c r="TUD37"/>
      <c r="TUE37"/>
      <c r="TUF37"/>
      <c r="TUG37"/>
      <c r="TUH37"/>
      <c r="TUI37"/>
      <c r="TUJ37"/>
      <c r="TUK37"/>
      <c r="TUL37"/>
      <c r="TUM37"/>
      <c r="TUN37"/>
      <c r="TUO37"/>
      <c r="TUP37"/>
      <c r="TUQ37"/>
      <c r="TUR37"/>
      <c r="TUS37"/>
      <c r="TUT37"/>
      <c r="TUU37"/>
      <c r="TUV37"/>
      <c r="TUW37"/>
      <c r="TUX37"/>
      <c r="TUY37"/>
      <c r="TUZ37"/>
      <c r="TVA37"/>
      <c r="TVB37"/>
      <c r="TVC37"/>
      <c r="TVD37"/>
      <c r="TVE37"/>
      <c r="TVF37"/>
      <c r="TVG37"/>
      <c r="TVH37"/>
      <c r="TVI37"/>
      <c r="TVJ37"/>
      <c r="TVK37"/>
      <c r="TVL37"/>
      <c r="TVM37"/>
      <c r="TVN37"/>
      <c r="TVO37"/>
      <c r="TVP37"/>
      <c r="TVQ37"/>
      <c r="TVR37"/>
      <c r="TVS37"/>
      <c r="TVT37"/>
      <c r="TVU37"/>
      <c r="TVV37"/>
      <c r="TVW37"/>
      <c r="TVX37"/>
      <c r="TVY37"/>
      <c r="TVZ37"/>
      <c r="TWA37"/>
      <c r="TWB37"/>
      <c r="TWC37"/>
      <c r="TWD37"/>
      <c r="TWE37"/>
      <c r="TWF37"/>
      <c r="TWG37"/>
      <c r="TWH37"/>
      <c r="TWI37"/>
      <c r="TWJ37"/>
      <c r="TWK37"/>
      <c r="TWL37"/>
      <c r="TWM37"/>
      <c r="TWN37"/>
      <c r="TWO37"/>
      <c r="TWP37"/>
      <c r="TWQ37"/>
      <c r="TWR37"/>
      <c r="TWS37"/>
      <c r="TWT37"/>
      <c r="TWU37"/>
      <c r="TWV37"/>
      <c r="TWW37"/>
      <c r="TWX37"/>
      <c r="TWY37"/>
      <c r="TWZ37"/>
      <c r="TXA37"/>
      <c r="TXB37"/>
      <c r="TXC37"/>
      <c r="TXD37"/>
      <c r="TXE37"/>
      <c r="TXF37"/>
      <c r="TXG37"/>
      <c r="TXH37"/>
      <c r="TXI37"/>
      <c r="TXJ37"/>
      <c r="TXK37"/>
      <c r="TXL37"/>
      <c r="TXM37"/>
      <c r="TXN37"/>
      <c r="TXO37"/>
      <c r="TXP37"/>
      <c r="TXQ37"/>
      <c r="TXR37"/>
      <c r="TXS37"/>
      <c r="TXT37"/>
      <c r="TXU37"/>
      <c r="TXV37"/>
      <c r="TXW37"/>
      <c r="TXX37"/>
      <c r="TXY37"/>
      <c r="TXZ37"/>
      <c r="TYA37"/>
      <c r="TYB37"/>
      <c r="TYC37"/>
      <c r="TYD37"/>
      <c r="TYE37"/>
      <c r="TYF37"/>
      <c r="TYG37"/>
      <c r="TYH37"/>
      <c r="TYI37"/>
      <c r="TYJ37"/>
      <c r="TYK37"/>
      <c r="TYL37"/>
      <c r="TYM37"/>
      <c r="TYN37"/>
      <c r="TYO37"/>
      <c r="TYP37"/>
      <c r="TYQ37"/>
      <c r="TYR37"/>
      <c r="TYS37"/>
      <c r="TYT37"/>
      <c r="TYU37"/>
      <c r="TYV37"/>
      <c r="TYW37"/>
      <c r="TYX37"/>
      <c r="TYY37"/>
      <c r="TYZ37"/>
      <c r="TZA37"/>
      <c r="TZB37"/>
      <c r="TZC37"/>
      <c r="TZD37"/>
      <c r="TZE37"/>
      <c r="TZF37"/>
      <c r="TZG37"/>
      <c r="TZH37"/>
      <c r="TZI37"/>
      <c r="TZJ37"/>
      <c r="TZK37"/>
      <c r="TZL37"/>
      <c r="TZM37"/>
      <c r="TZN37"/>
      <c r="TZO37"/>
      <c r="TZP37"/>
      <c r="TZQ37"/>
      <c r="TZR37"/>
      <c r="TZS37"/>
      <c r="TZT37"/>
      <c r="TZU37"/>
      <c r="TZV37"/>
      <c r="TZW37"/>
      <c r="TZX37"/>
      <c r="TZY37"/>
      <c r="TZZ37"/>
      <c r="UAA37"/>
      <c r="UAB37"/>
      <c r="UAC37"/>
      <c r="UAD37"/>
      <c r="UAE37"/>
      <c r="UAF37"/>
      <c r="UAG37"/>
      <c r="UAH37"/>
      <c r="UAI37"/>
      <c r="UAJ37"/>
      <c r="UAK37"/>
      <c r="UAL37"/>
      <c r="UAM37"/>
      <c r="UAN37"/>
      <c r="UAO37"/>
      <c r="UAP37"/>
      <c r="UAQ37"/>
      <c r="UAR37"/>
      <c r="UAS37"/>
      <c r="UAT37"/>
      <c r="UAU37"/>
      <c r="UAV37"/>
      <c r="UAW37"/>
      <c r="UAX37"/>
      <c r="UAY37"/>
      <c r="UAZ37"/>
      <c r="UBA37"/>
      <c r="UBB37"/>
      <c r="UBC37"/>
      <c r="UBD37"/>
      <c r="UBE37"/>
      <c r="UBF37"/>
      <c r="UBG37"/>
      <c r="UBH37"/>
      <c r="UBI37"/>
      <c r="UBJ37"/>
      <c r="UBK37"/>
      <c r="UBL37"/>
      <c r="UBM37"/>
      <c r="UBN37"/>
      <c r="UBO37"/>
      <c r="UBP37"/>
      <c r="UBQ37"/>
      <c r="UBR37"/>
      <c r="UBS37"/>
      <c r="UBT37"/>
      <c r="UBU37"/>
      <c r="UBV37"/>
      <c r="UBW37"/>
      <c r="UBX37"/>
      <c r="UBY37"/>
      <c r="UBZ37"/>
      <c r="UCA37"/>
      <c r="UCB37"/>
      <c r="UCC37"/>
      <c r="UCD37"/>
      <c r="UCE37"/>
      <c r="UCF37"/>
      <c r="UCG37"/>
      <c r="UCH37"/>
      <c r="UCI37"/>
      <c r="UCJ37"/>
      <c r="UCK37"/>
      <c r="UCL37"/>
      <c r="UCM37"/>
      <c r="UCN37"/>
      <c r="UCO37"/>
      <c r="UCP37"/>
      <c r="UCQ37"/>
      <c r="UCR37"/>
      <c r="UCS37"/>
      <c r="UCT37"/>
      <c r="UCU37"/>
      <c r="UCV37"/>
      <c r="UCW37"/>
      <c r="UCX37"/>
      <c r="UCY37"/>
      <c r="UCZ37"/>
      <c r="UDA37"/>
      <c r="UDB37"/>
      <c r="UDC37"/>
      <c r="UDD37"/>
      <c r="UDE37"/>
      <c r="UDF37"/>
      <c r="UDG37"/>
      <c r="UDH37"/>
      <c r="UDI37"/>
      <c r="UDJ37"/>
      <c r="UDK37"/>
      <c r="UDL37"/>
      <c r="UDM37"/>
      <c r="UDN37"/>
      <c r="UDO37"/>
      <c r="UDP37"/>
      <c r="UDQ37"/>
      <c r="UDR37"/>
      <c r="UDS37"/>
      <c r="UDT37"/>
      <c r="UDU37"/>
      <c r="UDV37"/>
      <c r="UDW37"/>
      <c r="UDX37"/>
      <c r="UDY37"/>
      <c r="UDZ37"/>
      <c r="UEA37"/>
      <c r="UEB37"/>
      <c r="UEC37"/>
      <c r="UED37"/>
      <c r="UEE37"/>
      <c r="UEF37"/>
      <c r="UEG37"/>
      <c r="UEH37"/>
      <c r="UEI37"/>
      <c r="UEJ37"/>
      <c r="UEK37"/>
      <c r="UEL37"/>
      <c r="UEM37"/>
      <c r="UEN37"/>
      <c r="UEO37"/>
      <c r="UEP37"/>
      <c r="UEQ37"/>
      <c r="UER37"/>
      <c r="UES37"/>
      <c r="UET37"/>
      <c r="UEU37"/>
      <c r="UEV37"/>
      <c r="UEW37"/>
      <c r="UEX37"/>
      <c r="UEY37"/>
      <c r="UEZ37"/>
      <c r="UFA37"/>
      <c r="UFB37"/>
      <c r="UFC37"/>
      <c r="UFD37"/>
      <c r="UFE37"/>
      <c r="UFF37"/>
      <c r="UFG37"/>
      <c r="UFH37"/>
      <c r="UFI37"/>
      <c r="UFJ37"/>
      <c r="UFK37"/>
      <c r="UFL37"/>
      <c r="UFM37"/>
      <c r="UFN37"/>
      <c r="UFO37"/>
      <c r="UFP37"/>
      <c r="UFQ37"/>
      <c r="UFR37"/>
      <c r="UFS37"/>
      <c r="UFT37"/>
      <c r="UFU37"/>
      <c r="UFV37"/>
      <c r="UFW37"/>
      <c r="UFX37"/>
      <c r="UFY37"/>
      <c r="UFZ37"/>
      <c r="UGA37"/>
      <c r="UGB37"/>
      <c r="UGC37"/>
      <c r="UGD37"/>
      <c r="UGE37"/>
      <c r="UGF37"/>
      <c r="UGG37"/>
      <c r="UGH37"/>
      <c r="UGI37"/>
      <c r="UGJ37"/>
      <c r="UGK37"/>
      <c r="UGL37"/>
      <c r="UGM37"/>
      <c r="UGN37"/>
      <c r="UGO37"/>
      <c r="UGP37"/>
      <c r="UGQ37"/>
      <c r="UGR37"/>
      <c r="UGS37"/>
      <c r="UGT37"/>
      <c r="UGU37"/>
      <c r="UGV37"/>
      <c r="UGW37"/>
      <c r="UGX37"/>
      <c r="UGY37"/>
      <c r="UGZ37"/>
      <c r="UHA37"/>
      <c r="UHB37"/>
      <c r="UHC37"/>
      <c r="UHD37"/>
      <c r="UHE37"/>
      <c r="UHF37"/>
      <c r="UHG37"/>
      <c r="UHH37"/>
      <c r="UHI37"/>
      <c r="UHJ37"/>
      <c r="UHK37"/>
      <c r="UHL37"/>
      <c r="UHM37"/>
      <c r="UHN37"/>
      <c r="UHO37"/>
      <c r="UHP37"/>
      <c r="UHQ37"/>
      <c r="UHR37"/>
      <c r="UHS37"/>
      <c r="UHT37"/>
      <c r="UHU37"/>
      <c r="UHV37"/>
      <c r="UHW37"/>
      <c r="UHX37"/>
      <c r="UHY37"/>
      <c r="UHZ37"/>
      <c r="UIA37"/>
      <c r="UIB37"/>
      <c r="UIC37"/>
      <c r="UID37"/>
      <c r="UIE37"/>
      <c r="UIF37"/>
      <c r="UIG37"/>
      <c r="UIH37"/>
      <c r="UII37"/>
      <c r="UIJ37"/>
      <c r="UIK37"/>
      <c r="UIL37"/>
      <c r="UIM37"/>
      <c r="UIN37"/>
      <c r="UIO37"/>
      <c r="UIP37"/>
      <c r="UIQ37"/>
      <c r="UIR37"/>
      <c r="UIS37"/>
      <c r="UIT37"/>
      <c r="UIU37"/>
      <c r="UIV37"/>
      <c r="UIW37"/>
      <c r="UIX37"/>
      <c r="UIY37"/>
      <c r="UIZ37"/>
      <c r="UJA37"/>
      <c r="UJB37"/>
      <c r="UJC37"/>
      <c r="UJD37"/>
      <c r="UJE37"/>
      <c r="UJF37"/>
      <c r="UJG37"/>
      <c r="UJH37"/>
      <c r="UJI37"/>
      <c r="UJJ37"/>
      <c r="UJK37"/>
      <c r="UJL37"/>
      <c r="UJM37"/>
      <c r="UJN37"/>
      <c r="UJO37"/>
      <c r="UJP37"/>
      <c r="UJQ37"/>
      <c r="UJR37"/>
      <c r="UJS37"/>
      <c r="UJT37"/>
      <c r="UJU37"/>
      <c r="UJV37"/>
      <c r="UJW37"/>
      <c r="UJX37"/>
      <c r="UJY37"/>
      <c r="UJZ37"/>
      <c r="UKA37"/>
      <c r="UKB37"/>
      <c r="UKC37"/>
      <c r="UKD37"/>
      <c r="UKE37"/>
      <c r="UKF37"/>
      <c r="UKG37"/>
      <c r="UKH37"/>
      <c r="UKI37"/>
      <c r="UKJ37"/>
      <c r="UKK37"/>
      <c r="UKL37"/>
      <c r="UKM37"/>
      <c r="UKN37"/>
      <c r="UKO37"/>
      <c r="UKP37"/>
      <c r="UKQ37"/>
      <c r="UKR37"/>
      <c r="UKS37"/>
      <c r="UKT37"/>
      <c r="UKU37"/>
      <c r="UKV37"/>
      <c r="UKW37"/>
      <c r="UKX37"/>
      <c r="UKY37"/>
      <c r="UKZ37"/>
      <c r="ULA37"/>
      <c r="ULB37"/>
      <c r="ULC37"/>
      <c r="ULD37"/>
      <c r="ULE37"/>
      <c r="ULF37"/>
      <c r="ULG37"/>
      <c r="ULH37"/>
      <c r="ULI37"/>
      <c r="ULJ37"/>
      <c r="ULK37"/>
      <c r="ULL37"/>
      <c r="ULM37"/>
      <c r="ULN37"/>
      <c r="ULO37"/>
      <c r="ULP37"/>
      <c r="ULQ37"/>
      <c r="ULR37"/>
      <c r="ULS37"/>
      <c r="ULT37"/>
      <c r="ULU37"/>
      <c r="ULV37"/>
      <c r="ULW37"/>
      <c r="ULX37"/>
      <c r="ULY37"/>
      <c r="ULZ37"/>
      <c r="UMA37"/>
      <c r="UMB37"/>
      <c r="UMC37"/>
      <c r="UMD37"/>
      <c r="UME37"/>
      <c r="UMF37"/>
      <c r="UMG37"/>
      <c r="UMH37"/>
      <c r="UMI37"/>
      <c r="UMJ37"/>
      <c r="UMK37"/>
      <c r="UML37"/>
      <c r="UMM37"/>
      <c r="UMN37"/>
      <c r="UMO37"/>
      <c r="UMP37"/>
      <c r="UMQ37"/>
      <c r="UMR37"/>
      <c r="UMS37"/>
      <c r="UMT37"/>
      <c r="UMU37"/>
      <c r="UMV37"/>
      <c r="UMW37"/>
      <c r="UMX37"/>
      <c r="UMY37"/>
      <c r="UMZ37"/>
      <c r="UNA37"/>
      <c r="UNB37"/>
      <c r="UNC37"/>
      <c r="UND37"/>
      <c r="UNE37"/>
      <c r="UNF37"/>
      <c r="UNG37"/>
      <c r="UNH37"/>
      <c r="UNI37"/>
      <c r="UNJ37"/>
      <c r="UNK37"/>
      <c r="UNL37"/>
      <c r="UNM37"/>
      <c r="UNN37"/>
      <c r="UNO37"/>
      <c r="UNP37"/>
      <c r="UNQ37"/>
      <c r="UNR37"/>
      <c r="UNS37"/>
      <c r="UNT37"/>
      <c r="UNU37"/>
      <c r="UNV37"/>
      <c r="UNW37"/>
      <c r="UNX37"/>
      <c r="UNY37"/>
      <c r="UNZ37"/>
      <c r="UOA37"/>
      <c r="UOB37"/>
      <c r="UOC37"/>
      <c r="UOD37"/>
      <c r="UOE37"/>
      <c r="UOF37"/>
      <c r="UOG37"/>
      <c r="UOH37"/>
      <c r="UOI37"/>
      <c r="UOJ37"/>
      <c r="UOK37"/>
      <c r="UOL37"/>
      <c r="UOM37"/>
      <c r="UON37"/>
      <c r="UOO37"/>
      <c r="UOP37"/>
      <c r="UOQ37"/>
      <c r="UOR37"/>
      <c r="UOS37"/>
      <c r="UOT37"/>
      <c r="UOU37"/>
      <c r="UOV37"/>
      <c r="UOW37"/>
      <c r="UOX37"/>
      <c r="UOY37"/>
      <c r="UOZ37"/>
      <c r="UPA37"/>
      <c r="UPB37"/>
      <c r="UPC37"/>
      <c r="UPD37"/>
      <c r="UPE37"/>
      <c r="UPF37"/>
      <c r="UPG37"/>
      <c r="UPH37"/>
      <c r="UPI37"/>
      <c r="UPJ37"/>
      <c r="UPK37"/>
      <c r="UPL37"/>
      <c r="UPM37"/>
      <c r="UPN37"/>
      <c r="UPO37"/>
      <c r="UPP37"/>
      <c r="UPQ37"/>
      <c r="UPR37"/>
      <c r="UPS37"/>
      <c r="UPT37"/>
      <c r="UPU37"/>
      <c r="UPV37"/>
      <c r="UPW37"/>
      <c r="UPX37"/>
      <c r="UPY37"/>
      <c r="UPZ37"/>
      <c r="UQA37"/>
      <c r="UQB37"/>
      <c r="UQC37"/>
      <c r="UQD37"/>
      <c r="UQE37"/>
      <c r="UQF37"/>
      <c r="UQG37"/>
      <c r="UQH37"/>
      <c r="UQI37"/>
      <c r="UQJ37"/>
      <c r="UQK37"/>
      <c r="UQL37"/>
      <c r="UQM37"/>
      <c r="UQN37"/>
      <c r="UQO37"/>
      <c r="UQP37"/>
      <c r="UQQ37"/>
      <c r="UQR37"/>
      <c r="UQS37"/>
      <c r="UQT37"/>
      <c r="UQU37"/>
      <c r="UQV37"/>
      <c r="UQW37"/>
      <c r="UQX37"/>
      <c r="UQY37"/>
      <c r="UQZ37"/>
      <c r="URA37"/>
      <c r="URB37"/>
      <c r="URC37"/>
      <c r="URD37"/>
      <c r="URE37"/>
      <c r="URF37"/>
      <c r="URG37"/>
      <c r="URH37"/>
      <c r="URI37"/>
      <c r="URJ37"/>
      <c r="URK37"/>
      <c r="URL37"/>
      <c r="URM37"/>
      <c r="URN37"/>
      <c r="URO37"/>
      <c r="URP37"/>
      <c r="URQ37"/>
      <c r="URR37"/>
      <c r="URS37"/>
      <c r="URT37"/>
      <c r="URU37"/>
      <c r="URV37"/>
      <c r="URW37"/>
      <c r="URX37"/>
      <c r="URY37"/>
      <c r="URZ37"/>
      <c r="USA37"/>
      <c r="USB37"/>
      <c r="USC37"/>
      <c r="USD37"/>
      <c r="USE37"/>
      <c r="USF37"/>
      <c r="USG37"/>
      <c r="USH37"/>
      <c r="USI37"/>
      <c r="USJ37"/>
      <c r="USK37"/>
      <c r="USL37"/>
      <c r="USM37"/>
      <c r="USN37"/>
      <c r="USO37"/>
      <c r="USP37"/>
      <c r="USQ37"/>
      <c r="USR37"/>
      <c r="USS37"/>
      <c r="UST37"/>
      <c r="USU37"/>
      <c r="USV37"/>
      <c r="USW37"/>
      <c r="USX37"/>
      <c r="USY37"/>
      <c r="USZ37"/>
      <c r="UTA37"/>
      <c r="UTB37"/>
      <c r="UTC37"/>
      <c r="UTD37"/>
      <c r="UTE37"/>
      <c r="UTF37"/>
      <c r="UTG37"/>
      <c r="UTH37"/>
      <c r="UTI37"/>
      <c r="UTJ37"/>
      <c r="UTK37"/>
      <c r="UTL37"/>
      <c r="UTM37"/>
      <c r="UTN37"/>
      <c r="UTO37"/>
      <c r="UTP37"/>
      <c r="UTQ37"/>
      <c r="UTR37"/>
      <c r="UTS37"/>
      <c r="UTT37"/>
      <c r="UTU37"/>
      <c r="UTV37"/>
      <c r="UTW37"/>
      <c r="UTX37"/>
      <c r="UTY37"/>
      <c r="UTZ37"/>
      <c r="UUA37"/>
      <c r="UUB37"/>
      <c r="UUC37"/>
      <c r="UUD37"/>
      <c r="UUE37"/>
      <c r="UUF37"/>
      <c r="UUG37"/>
      <c r="UUH37"/>
      <c r="UUI37"/>
      <c r="UUJ37"/>
      <c r="UUK37"/>
      <c r="UUL37"/>
      <c r="UUM37"/>
      <c r="UUN37"/>
      <c r="UUO37"/>
      <c r="UUP37"/>
      <c r="UUQ37"/>
      <c r="UUR37"/>
      <c r="UUS37"/>
      <c r="UUT37"/>
      <c r="UUU37"/>
      <c r="UUV37"/>
      <c r="UUW37"/>
      <c r="UUX37"/>
      <c r="UUY37"/>
      <c r="UUZ37"/>
      <c r="UVA37"/>
      <c r="UVB37"/>
      <c r="UVC37"/>
      <c r="UVD37"/>
      <c r="UVE37"/>
      <c r="UVF37"/>
      <c r="UVG37"/>
      <c r="UVH37"/>
      <c r="UVI37"/>
      <c r="UVJ37"/>
      <c r="UVK37"/>
      <c r="UVL37"/>
      <c r="UVM37"/>
      <c r="UVN37"/>
      <c r="UVO37"/>
      <c r="UVP37"/>
      <c r="UVQ37"/>
      <c r="UVR37"/>
      <c r="UVS37"/>
      <c r="UVT37"/>
      <c r="UVU37"/>
      <c r="UVV37"/>
      <c r="UVW37"/>
      <c r="UVX37"/>
      <c r="UVY37"/>
      <c r="UVZ37"/>
      <c r="UWA37"/>
      <c r="UWB37"/>
      <c r="UWC37"/>
      <c r="UWD37"/>
      <c r="UWE37"/>
      <c r="UWF37"/>
      <c r="UWG37"/>
      <c r="UWH37"/>
      <c r="UWI37"/>
      <c r="UWJ37"/>
      <c r="UWK37"/>
      <c r="UWL37"/>
      <c r="UWM37"/>
      <c r="UWN37"/>
      <c r="UWO37"/>
      <c r="UWP37"/>
      <c r="UWQ37"/>
      <c r="UWR37"/>
      <c r="UWS37"/>
      <c r="UWT37"/>
      <c r="UWU37"/>
      <c r="UWV37"/>
      <c r="UWW37"/>
      <c r="UWX37"/>
      <c r="UWY37"/>
      <c r="UWZ37"/>
      <c r="UXA37"/>
      <c r="UXB37"/>
      <c r="UXC37"/>
      <c r="UXD37"/>
      <c r="UXE37"/>
      <c r="UXF37"/>
      <c r="UXG37"/>
      <c r="UXH37"/>
      <c r="UXI37"/>
      <c r="UXJ37"/>
      <c r="UXK37"/>
      <c r="UXL37"/>
      <c r="UXM37"/>
      <c r="UXN37"/>
      <c r="UXO37"/>
      <c r="UXP37"/>
      <c r="UXQ37"/>
      <c r="UXR37"/>
      <c r="UXS37"/>
      <c r="UXT37"/>
      <c r="UXU37"/>
      <c r="UXV37"/>
      <c r="UXW37"/>
      <c r="UXX37"/>
      <c r="UXY37"/>
      <c r="UXZ37"/>
      <c r="UYA37"/>
      <c r="UYB37"/>
      <c r="UYC37"/>
      <c r="UYD37"/>
      <c r="UYE37"/>
      <c r="UYF37"/>
      <c r="UYG37"/>
      <c r="UYH37"/>
      <c r="UYI37"/>
      <c r="UYJ37"/>
      <c r="UYK37"/>
      <c r="UYL37"/>
      <c r="UYM37"/>
      <c r="UYN37"/>
      <c r="UYO37"/>
      <c r="UYP37"/>
      <c r="UYQ37"/>
      <c r="UYR37"/>
      <c r="UYS37"/>
      <c r="UYT37"/>
      <c r="UYU37"/>
      <c r="UYV37"/>
      <c r="UYW37"/>
      <c r="UYX37"/>
      <c r="UYY37"/>
      <c r="UYZ37"/>
      <c r="UZA37"/>
      <c r="UZB37"/>
      <c r="UZC37"/>
      <c r="UZD37"/>
      <c r="UZE37"/>
      <c r="UZF37"/>
      <c r="UZG37"/>
      <c r="UZH37"/>
      <c r="UZI37"/>
      <c r="UZJ37"/>
      <c r="UZK37"/>
      <c r="UZL37"/>
      <c r="UZM37"/>
      <c r="UZN37"/>
      <c r="UZO37"/>
      <c r="UZP37"/>
      <c r="UZQ37"/>
      <c r="UZR37"/>
      <c r="UZS37"/>
      <c r="UZT37"/>
      <c r="UZU37"/>
      <c r="UZV37"/>
      <c r="UZW37"/>
      <c r="UZX37"/>
      <c r="UZY37"/>
      <c r="UZZ37"/>
      <c r="VAA37"/>
      <c r="VAB37"/>
      <c r="VAC37"/>
      <c r="VAD37"/>
      <c r="VAE37"/>
      <c r="VAF37"/>
      <c r="VAG37"/>
      <c r="VAH37"/>
      <c r="VAI37"/>
      <c r="VAJ37"/>
      <c r="VAK37"/>
      <c r="VAL37"/>
      <c r="VAM37"/>
      <c r="VAN37"/>
      <c r="VAO37"/>
      <c r="VAP37"/>
      <c r="VAQ37"/>
      <c r="VAR37"/>
      <c r="VAS37"/>
      <c r="VAT37"/>
      <c r="VAU37"/>
      <c r="VAV37"/>
      <c r="VAW37"/>
      <c r="VAX37"/>
      <c r="VAY37"/>
      <c r="VAZ37"/>
      <c r="VBA37"/>
      <c r="VBB37"/>
      <c r="VBC37"/>
      <c r="VBD37"/>
      <c r="VBE37"/>
      <c r="VBF37"/>
      <c r="VBG37"/>
      <c r="VBH37"/>
      <c r="VBI37"/>
      <c r="VBJ37"/>
      <c r="VBK37"/>
      <c r="VBL37"/>
      <c r="VBM37"/>
      <c r="VBN37"/>
      <c r="VBO37"/>
      <c r="VBP37"/>
      <c r="VBQ37"/>
      <c r="VBR37"/>
      <c r="VBS37"/>
      <c r="VBT37"/>
      <c r="VBU37"/>
      <c r="VBV37"/>
      <c r="VBW37"/>
      <c r="VBX37"/>
      <c r="VBY37"/>
      <c r="VBZ37"/>
      <c r="VCA37"/>
      <c r="VCB37"/>
      <c r="VCC37"/>
      <c r="VCD37"/>
      <c r="VCE37"/>
      <c r="VCF37"/>
      <c r="VCG37"/>
      <c r="VCH37"/>
      <c r="VCI37"/>
      <c r="VCJ37"/>
      <c r="VCK37"/>
      <c r="VCL37"/>
      <c r="VCM37"/>
      <c r="VCN37"/>
      <c r="VCO37"/>
      <c r="VCP37"/>
      <c r="VCQ37"/>
      <c r="VCR37"/>
      <c r="VCS37"/>
      <c r="VCT37"/>
      <c r="VCU37"/>
      <c r="VCV37"/>
      <c r="VCW37"/>
      <c r="VCX37"/>
      <c r="VCY37"/>
      <c r="VCZ37"/>
      <c r="VDA37"/>
      <c r="VDB37"/>
      <c r="VDC37"/>
      <c r="VDD37"/>
      <c r="VDE37"/>
      <c r="VDF37"/>
      <c r="VDG37"/>
      <c r="VDH37"/>
      <c r="VDI37"/>
      <c r="VDJ37"/>
      <c r="VDK37"/>
      <c r="VDL37"/>
      <c r="VDM37"/>
      <c r="VDN37"/>
      <c r="VDO37"/>
      <c r="VDP37"/>
      <c r="VDQ37"/>
      <c r="VDR37"/>
      <c r="VDS37"/>
      <c r="VDT37"/>
      <c r="VDU37"/>
      <c r="VDV37"/>
      <c r="VDW37"/>
      <c r="VDX37"/>
      <c r="VDY37"/>
      <c r="VDZ37"/>
      <c r="VEA37"/>
      <c r="VEB37"/>
      <c r="VEC37"/>
      <c r="VED37"/>
      <c r="VEE37"/>
      <c r="VEF37"/>
      <c r="VEG37"/>
      <c r="VEH37"/>
      <c r="VEI37"/>
      <c r="VEJ37"/>
      <c r="VEK37"/>
      <c r="VEL37"/>
      <c r="VEM37"/>
      <c r="VEN37"/>
      <c r="VEO37"/>
      <c r="VEP37"/>
      <c r="VEQ37"/>
      <c r="VER37"/>
      <c r="VES37"/>
      <c r="VET37"/>
      <c r="VEU37"/>
      <c r="VEV37"/>
      <c r="VEW37"/>
      <c r="VEX37"/>
      <c r="VEY37"/>
      <c r="VEZ37"/>
      <c r="VFA37"/>
      <c r="VFB37"/>
      <c r="VFC37"/>
      <c r="VFD37"/>
      <c r="VFE37"/>
      <c r="VFF37"/>
      <c r="VFG37"/>
      <c r="VFH37"/>
      <c r="VFI37"/>
      <c r="VFJ37"/>
      <c r="VFK37"/>
      <c r="VFL37"/>
      <c r="VFM37"/>
      <c r="VFN37"/>
      <c r="VFO37"/>
      <c r="VFP37"/>
      <c r="VFQ37"/>
      <c r="VFR37"/>
      <c r="VFS37"/>
      <c r="VFT37"/>
      <c r="VFU37"/>
      <c r="VFV37"/>
      <c r="VFW37"/>
      <c r="VFX37"/>
      <c r="VFY37"/>
      <c r="VFZ37"/>
      <c r="VGA37"/>
      <c r="VGB37"/>
      <c r="VGC37"/>
      <c r="VGD37"/>
      <c r="VGE37"/>
      <c r="VGF37"/>
      <c r="VGG37"/>
      <c r="VGH37"/>
      <c r="VGI37"/>
      <c r="VGJ37"/>
      <c r="VGK37"/>
      <c r="VGL37"/>
      <c r="VGM37"/>
      <c r="VGN37"/>
      <c r="VGO37"/>
      <c r="VGP37"/>
      <c r="VGQ37"/>
      <c r="VGR37"/>
      <c r="VGS37"/>
      <c r="VGT37"/>
      <c r="VGU37"/>
      <c r="VGV37"/>
      <c r="VGW37"/>
      <c r="VGX37"/>
      <c r="VGY37"/>
      <c r="VGZ37"/>
      <c r="VHA37"/>
      <c r="VHB37"/>
      <c r="VHC37"/>
      <c r="VHD37"/>
      <c r="VHE37"/>
      <c r="VHF37"/>
      <c r="VHG37"/>
      <c r="VHH37"/>
      <c r="VHI37"/>
      <c r="VHJ37"/>
      <c r="VHK37"/>
      <c r="VHL37"/>
      <c r="VHM37"/>
      <c r="VHN37"/>
      <c r="VHO37"/>
      <c r="VHP37"/>
      <c r="VHQ37"/>
      <c r="VHR37"/>
      <c r="VHS37"/>
      <c r="VHT37"/>
      <c r="VHU37"/>
      <c r="VHV37"/>
      <c r="VHW37"/>
      <c r="VHX37"/>
      <c r="VHY37"/>
      <c r="VHZ37"/>
      <c r="VIA37"/>
      <c r="VIB37"/>
      <c r="VIC37"/>
      <c r="VID37"/>
      <c r="VIE37"/>
      <c r="VIF37"/>
      <c r="VIG37"/>
      <c r="VIH37"/>
      <c r="VII37"/>
      <c r="VIJ37"/>
      <c r="VIK37"/>
      <c r="VIL37"/>
      <c r="VIM37"/>
      <c r="VIN37"/>
      <c r="VIO37"/>
      <c r="VIP37"/>
      <c r="VIQ37"/>
      <c r="VIR37"/>
      <c r="VIS37"/>
      <c r="VIT37"/>
      <c r="VIU37"/>
      <c r="VIV37"/>
      <c r="VIW37"/>
      <c r="VIX37"/>
      <c r="VIY37"/>
      <c r="VIZ37"/>
      <c r="VJA37"/>
      <c r="VJB37"/>
      <c r="VJC37"/>
      <c r="VJD37"/>
      <c r="VJE37"/>
      <c r="VJF37"/>
      <c r="VJG37"/>
      <c r="VJH37"/>
      <c r="VJI37"/>
      <c r="VJJ37"/>
      <c r="VJK37"/>
      <c r="VJL37"/>
      <c r="VJM37"/>
      <c r="VJN37"/>
      <c r="VJO37"/>
      <c r="VJP37"/>
      <c r="VJQ37"/>
      <c r="VJR37"/>
      <c r="VJS37"/>
      <c r="VJT37"/>
      <c r="VJU37"/>
      <c r="VJV37"/>
      <c r="VJW37"/>
      <c r="VJX37"/>
      <c r="VJY37"/>
      <c r="VJZ37"/>
      <c r="VKA37"/>
      <c r="VKB37"/>
      <c r="VKC37"/>
      <c r="VKD37"/>
      <c r="VKE37"/>
      <c r="VKF37"/>
      <c r="VKG37"/>
      <c r="VKH37"/>
      <c r="VKI37"/>
      <c r="VKJ37"/>
      <c r="VKK37"/>
      <c r="VKL37"/>
      <c r="VKM37"/>
      <c r="VKN37"/>
      <c r="VKO37"/>
      <c r="VKP37"/>
      <c r="VKQ37"/>
      <c r="VKR37"/>
      <c r="VKS37"/>
      <c r="VKT37"/>
      <c r="VKU37"/>
      <c r="VKV37"/>
      <c r="VKW37"/>
      <c r="VKX37"/>
      <c r="VKY37"/>
      <c r="VKZ37"/>
      <c r="VLA37"/>
      <c r="VLB37"/>
      <c r="VLC37"/>
      <c r="VLD37"/>
      <c r="VLE37"/>
      <c r="VLF37"/>
      <c r="VLG37"/>
      <c r="VLH37"/>
      <c r="VLI37"/>
      <c r="VLJ37"/>
      <c r="VLK37"/>
      <c r="VLL37"/>
      <c r="VLM37"/>
      <c r="VLN37"/>
      <c r="VLO37"/>
      <c r="VLP37"/>
      <c r="VLQ37"/>
      <c r="VLR37"/>
      <c r="VLS37"/>
      <c r="VLT37"/>
      <c r="VLU37"/>
      <c r="VLV37"/>
      <c r="VLW37"/>
      <c r="VLX37"/>
      <c r="VLY37"/>
      <c r="VLZ37"/>
      <c r="VMA37"/>
      <c r="VMB37"/>
      <c r="VMC37"/>
      <c r="VMD37"/>
      <c r="VME37"/>
      <c r="VMF37"/>
      <c r="VMG37"/>
      <c r="VMH37"/>
      <c r="VMI37"/>
      <c r="VMJ37"/>
      <c r="VMK37"/>
      <c r="VML37"/>
      <c r="VMM37"/>
      <c r="VMN37"/>
      <c r="VMO37"/>
      <c r="VMP37"/>
      <c r="VMQ37"/>
      <c r="VMR37"/>
      <c r="VMS37"/>
      <c r="VMT37"/>
      <c r="VMU37"/>
      <c r="VMV37"/>
      <c r="VMW37"/>
      <c r="VMX37"/>
      <c r="VMY37"/>
      <c r="VMZ37"/>
      <c r="VNA37"/>
      <c r="VNB37"/>
      <c r="VNC37"/>
      <c r="VND37"/>
      <c r="VNE37"/>
      <c r="VNF37"/>
      <c r="VNG37"/>
      <c r="VNH37"/>
      <c r="VNI37"/>
      <c r="VNJ37"/>
      <c r="VNK37"/>
      <c r="VNL37"/>
      <c r="VNM37"/>
      <c r="VNN37"/>
      <c r="VNO37"/>
      <c r="VNP37"/>
      <c r="VNQ37"/>
      <c r="VNR37"/>
      <c r="VNS37"/>
      <c r="VNT37"/>
      <c r="VNU37"/>
      <c r="VNV37"/>
      <c r="VNW37"/>
      <c r="VNX37"/>
      <c r="VNY37"/>
      <c r="VNZ37"/>
      <c r="VOA37"/>
      <c r="VOB37"/>
      <c r="VOC37"/>
      <c r="VOD37"/>
      <c r="VOE37"/>
      <c r="VOF37"/>
      <c r="VOG37"/>
      <c r="VOH37"/>
      <c r="VOI37"/>
      <c r="VOJ37"/>
      <c r="VOK37"/>
      <c r="VOL37"/>
      <c r="VOM37"/>
      <c r="VON37"/>
      <c r="VOO37"/>
      <c r="VOP37"/>
      <c r="VOQ37"/>
      <c r="VOR37"/>
      <c r="VOS37"/>
      <c r="VOT37"/>
      <c r="VOU37"/>
      <c r="VOV37"/>
      <c r="VOW37"/>
      <c r="VOX37"/>
      <c r="VOY37"/>
      <c r="VOZ37"/>
      <c r="VPA37"/>
      <c r="VPB37"/>
      <c r="VPC37"/>
      <c r="VPD37"/>
      <c r="VPE37"/>
      <c r="VPF37"/>
      <c r="VPG37"/>
      <c r="VPH37"/>
      <c r="VPI37"/>
      <c r="VPJ37"/>
      <c r="VPK37"/>
      <c r="VPL37"/>
      <c r="VPM37"/>
      <c r="VPN37"/>
      <c r="VPO37"/>
      <c r="VPP37"/>
      <c r="VPQ37"/>
      <c r="VPR37"/>
      <c r="VPS37"/>
      <c r="VPT37"/>
      <c r="VPU37"/>
      <c r="VPV37"/>
      <c r="VPW37"/>
      <c r="VPX37"/>
      <c r="VPY37"/>
      <c r="VPZ37"/>
      <c r="VQA37"/>
      <c r="VQB37"/>
      <c r="VQC37"/>
      <c r="VQD37"/>
      <c r="VQE37"/>
      <c r="VQF37"/>
      <c r="VQG37"/>
      <c r="VQH37"/>
      <c r="VQI37"/>
      <c r="VQJ37"/>
      <c r="VQK37"/>
      <c r="VQL37"/>
      <c r="VQM37"/>
      <c r="VQN37"/>
      <c r="VQO37"/>
      <c r="VQP37"/>
      <c r="VQQ37"/>
      <c r="VQR37"/>
      <c r="VQS37"/>
      <c r="VQT37"/>
      <c r="VQU37"/>
      <c r="VQV37"/>
      <c r="VQW37"/>
      <c r="VQX37"/>
      <c r="VQY37"/>
      <c r="VQZ37"/>
      <c r="VRA37"/>
      <c r="VRB37"/>
      <c r="VRC37"/>
      <c r="VRD37"/>
      <c r="VRE37"/>
      <c r="VRF37"/>
      <c r="VRG37"/>
      <c r="VRH37"/>
      <c r="VRI37"/>
      <c r="VRJ37"/>
      <c r="VRK37"/>
      <c r="VRL37"/>
      <c r="VRM37"/>
      <c r="VRN37"/>
      <c r="VRO37"/>
      <c r="VRP37"/>
      <c r="VRQ37"/>
      <c r="VRR37"/>
      <c r="VRS37"/>
      <c r="VRT37"/>
      <c r="VRU37"/>
      <c r="VRV37"/>
      <c r="VRW37"/>
      <c r="VRX37"/>
      <c r="VRY37"/>
      <c r="VRZ37"/>
      <c r="VSA37"/>
      <c r="VSB37"/>
      <c r="VSC37"/>
      <c r="VSD37"/>
      <c r="VSE37"/>
      <c r="VSF37"/>
      <c r="VSG37"/>
      <c r="VSH37"/>
      <c r="VSI37"/>
      <c r="VSJ37"/>
      <c r="VSK37"/>
      <c r="VSL37"/>
      <c r="VSM37"/>
      <c r="VSN37"/>
      <c r="VSO37"/>
      <c r="VSP37"/>
      <c r="VSQ37"/>
      <c r="VSR37"/>
      <c r="VSS37"/>
      <c r="VST37"/>
      <c r="VSU37"/>
      <c r="VSV37"/>
      <c r="VSW37"/>
      <c r="VSX37"/>
      <c r="VSY37"/>
      <c r="VSZ37"/>
      <c r="VTA37"/>
      <c r="VTB37"/>
      <c r="VTC37"/>
      <c r="VTD37"/>
      <c r="VTE37"/>
      <c r="VTF37"/>
      <c r="VTG37"/>
      <c r="VTH37"/>
      <c r="VTI37"/>
      <c r="VTJ37"/>
      <c r="VTK37"/>
      <c r="VTL37"/>
      <c r="VTM37"/>
      <c r="VTN37"/>
      <c r="VTO37"/>
      <c r="VTP37"/>
      <c r="VTQ37"/>
      <c r="VTR37"/>
      <c r="VTS37"/>
      <c r="VTT37"/>
      <c r="VTU37"/>
      <c r="VTV37"/>
      <c r="VTW37"/>
      <c r="VTX37"/>
      <c r="VTY37"/>
      <c r="VTZ37"/>
      <c r="VUA37"/>
      <c r="VUB37"/>
      <c r="VUC37"/>
      <c r="VUD37"/>
      <c r="VUE37"/>
      <c r="VUF37"/>
      <c r="VUG37"/>
      <c r="VUH37"/>
      <c r="VUI37"/>
      <c r="VUJ37"/>
      <c r="VUK37"/>
      <c r="VUL37"/>
      <c r="VUM37"/>
      <c r="VUN37"/>
      <c r="VUO37"/>
      <c r="VUP37"/>
      <c r="VUQ37"/>
      <c r="VUR37"/>
      <c r="VUS37"/>
      <c r="VUT37"/>
      <c r="VUU37"/>
      <c r="VUV37"/>
      <c r="VUW37"/>
      <c r="VUX37"/>
      <c r="VUY37"/>
      <c r="VUZ37"/>
      <c r="VVA37"/>
      <c r="VVB37"/>
      <c r="VVC37"/>
      <c r="VVD37"/>
      <c r="VVE37"/>
      <c r="VVF37"/>
      <c r="VVG37"/>
      <c r="VVH37"/>
      <c r="VVI37"/>
      <c r="VVJ37"/>
      <c r="VVK37"/>
      <c r="VVL37"/>
      <c r="VVM37"/>
      <c r="VVN37"/>
      <c r="VVO37"/>
      <c r="VVP37"/>
      <c r="VVQ37"/>
      <c r="VVR37"/>
      <c r="VVS37"/>
      <c r="VVT37"/>
      <c r="VVU37"/>
      <c r="VVV37"/>
      <c r="VVW37"/>
      <c r="VVX37"/>
      <c r="VVY37"/>
      <c r="VVZ37"/>
      <c r="VWA37"/>
      <c r="VWB37"/>
      <c r="VWC37"/>
      <c r="VWD37"/>
      <c r="VWE37"/>
      <c r="VWF37"/>
      <c r="VWG37"/>
      <c r="VWH37"/>
      <c r="VWI37"/>
      <c r="VWJ37"/>
      <c r="VWK37"/>
      <c r="VWL37"/>
      <c r="VWM37"/>
      <c r="VWN37"/>
      <c r="VWO37"/>
      <c r="VWP37"/>
      <c r="VWQ37"/>
      <c r="VWR37"/>
      <c r="VWS37"/>
      <c r="VWT37"/>
      <c r="VWU37"/>
      <c r="VWV37"/>
      <c r="VWW37"/>
      <c r="VWX37"/>
      <c r="VWY37"/>
      <c r="VWZ37"/>
      <c r="VXA37"/>
      <c r="VXB37"/>
      <c r="VXC37"/>
      <c r="VXD37"/>
      <c r="VXE37"/>
      <c r="VXF37"/>
      <c r="VXG37"/>
      <c r="VXH37"/>
      <c r="VXI37"/>
      <c r="VXJ37"/>
      <c r="VXK37"/>
      <c r="VXL37"/>
      <c r="VXM37"/>
      <c r="VXN37"/>
      <c r="VXO37"/>
      <c r="VXP37"/>
      <c r="VXQ37"/>
      <c r="VXR37"/>
      <c r="VXS37"/>
      <c r="VXT37"/>
      <c r="VXU37"/>
      <c r="VXV37"/>
      <c r="VXW37"/>
      <c r="VXX37"/>
      <c r="VXY37"/>
      <c r="VXZ37"/>
      <c r="VYA37"/>
      <c r="VYB37"/>
      <c r="VYC37"/>
      <c r="VYD37"/>
      <c r="VYE37"/>
      <c r="VYF37"/>
      <c r="VYG37"/>
      <c r="VYH37"/>
      <c r="VYI37"/>
      <c r="VYJ37"/>
      <c r="VYK37"/>
      <c r="VYL37"/>
      <c r="VYM37"/>
      <c r="VYN37"/>
      <c r="VYO37"/>
      <c r="VYP37"/>
      <c r="VYQ37"/>
      <c r="VYR37"/>
      <c r="VYS37"/>
      <c r="VYT37"/>
      <c r="VYU37"/>
      <c r="VYV37"/>
      <c r="VYW37"/>
      <c r="VYX37"/>
      <c r="VYY37"/>
      <c r="VYZ37"/>
      <c r="VZA37"/>
      <c r="VZB37"/>
      <c r="VZC37"/>
      <c r="VZD37"/>
      <c r="VZE37"/>
      <c r="VZF37"/>
      <c r="VZG37"/>
      <c r="VZH37"/>
      <c r="VZI37"/>
      <c r="VZJ37"/>
      <c r="VZK37"/>
      <c r="VZL37"/>
      <c r="VZM37"/>
      <c r="VZN37"/>
      <c r="VZO37"/>
      <c r="VZP37"/>
      <c r="VZQ37"/>
      <c r="VZR37"/>
      <c r="VZS37"/>
      <c r="VZT37"/>
      <c r="VZU37"/>
      <c r="VZV37"/>
      <c r="VZW37"/>
      <c r="VZX37"/>
      <c r="VZY37"/>
      <c r="VZZ37"/>
      <c r="WAA37"/>
      <c r="WAB37"/>
      <c r="WAC37"/>
      <c r="WAD37"/>
      <c r="WAE37"/>
      <c r="WAF37"/>
      <c r="WAG37"/>
      <c r="WAH37"/>
      <c r="WAI37"/>
      <c r="WAJ37"/>
      <c r="WAK37"/>
      <c r="WAL37"/>
      <c r="WAM37"/>
      <c r="WAN37"/>
      <c r="WAO37"/>
      <c r="WAP37"/>
      <c r="WAQ37"/>
      <c r="WAR37"/>
      <c r="WAS37"/>
      <c r="WAT37"/>
      <c r="WAU37"/>
      <c r="WAV37"/>
      <c r="WAW37"/>
      <c r="WAX37"/>
      <c r="WAY37"/>
      <c r="WAZ37"/>
      <c r="WBA37"/>
      <c r="WBB37"/>
      <c r="WBC37"/>
      <c r="WBD37"/>
      <c r="WBE37"/>
      <c r="WBF37"/>
      <c r="WBG37"/>
      <c r="WBH37"/>
      <c r="WBI37"/>
      <c r="WBJ37"/>
      <c r="WBK37"/>
      <c r="WBL37"/>
      <c r="WBM37"/>
      <c r="WBN37"/>
      <c r="WBO37"/>
      <c r="WBP37"/>
      <c r="WBQ37"/>
      <c r="WBR37"/>
      <c r="WBS37"/>
      <c r="WBT37"/>
      <c r="WBU37"/>
      <c r="WBV37"/>
      <c r="WBW37"/>
      <c r="WBX37"/>
      <c r="WBY37"/>
      <c r="WBZ37"/>
      <c r="WCA37"/>
      <c r="WCB37"/>
      <c r="WCC37"/>
      <c r="WCD37"/>
      <c r="WCE37"/>
      <c r="WCF37"/>
      <c r="WCG37"/>
      <c r="WCH37"/>
      <c r="WCI37"/>
      <c r="WCJ37"/>
      <c r="WCK37"/>
      <c r="WCL37"/>
      <c r="WCM37"/>
      <c r="WCN37"/>
      <c r="WCO37"/>
      <c r="WCP37"/>
      <c r="WCQ37"/>
      <c r="WCR37"/>
      <c r="WCS37"/>
      <c r="WCT37"/>
      <c r="WCU37"/>
      <c r="WCV37"/>
      <c r="WCW37"/>
      <c r="WCX37"/>
      <c r="WCY37"/>
      <c r="WCZ37"/>
      <c r="WDA37"/>
      <c r="WDB37"/>
      <c r="WDC37"/>
      <c r="WDD37"/>
      <c r="WDE37"/>
      <c r="WDF37"/>
      <c r="WDG37"/>
      <c r="WDH37"/>
      <c r="WDI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c r="XBK37"/>
      <c r="XBL37"/>
      <c r="XBM37"/>
      <c r="XBN37"/>
      <c r="XBO37"/>
      <c r="XBP37"/>
      <c r="XBQ37"/>
      <c r="XBR37"/>
      <c r="XBS37"/>
      <c r="XBT37"/>
      <c r="XBU37"/>
      <c r="XBV37"/>
      <c r="XBW37"/>
      <c r="XBX37"/>
      <c r="XBY37"/>
      <c r="XBZ37"/>
      <c r="XCA37"/>
      <c r="XCB37"/>
      <c r="XCC37"/>
      <c r="XCD37"/>
      <c r="XCE37"/>
      <c r="XCF37"/>
      <c r="XCG37"/>
      <c r="XCH37"/>
      <c r="XCI37"/>
      <c r="XCJ37"/>
      <c r="XCK37"/>
      <c r="XCL37"/>
      <c r="XCM37"/>
      <c r="XCN37"/>
      <c r="XCO37"/>
      <c r="XCP37"/>
      <c r="XCQ37"/>
      <c r="XCR37"/>
      <c r="XCS37"/>
      <c r="XCT37"/>
      <c r="XCU37"/>
      <c r="XCV37"/>
      <c r="XCW37"/>
      <c r="XCX37"/>
      <c r="XCY37"/>
      <c r="XCZ37"/>
      <c r="XDA37"/>
      <c r="XDB37"/>
      <c r="XDC37"/>
      <c r="XDD37"/>
      <c r="XDE37"/>
      <c r="XDF37"/>
      <c r="XDG37"/>
      <c r="XDH37"/>
      <c r="XDI37"/>
      <c r="XDJ37"/>
      <c r="XDK37"/>
      <c r="XDL37"/>
      <c r="XDM37"/>
      <c r="XDN37"/>
      <c r="XDO37"/>
      <c r="XDP37"/>
      <c r="XDQ37"/>
      <c r="XDR37"/>
      <c r="XDS37"/>
      <c r="XDT37"/>
      <c r="XDU37"/>
      <c r="XDV37"/>
      <c r="XDW37"/>
      <c r="XDX37"/>
      <c r="XDY37"/>
      <c r="XDZ37"/>
      <c r="XEA37"/>
      <c r="XEB37"/>
      <c r="XEC37"/>
      <c r="XED37"/>
      <c r="XEE37"/>
      <c r="XEF37"/>
      <c r="XEG37"/>
      <c r="XEH37"/>
      <c r="XEI37"/>
      <c r="XEJ37"/>
      <c r="XEK37"/>
      <c r="XEL37"/>
      <c r="XEM37"/>
      <c r="XEN37"/>
      <c r="XEO37"/>
      <c r="XEP37"/>
      <c r="XEQ37"/>
      <c r="XER37"/>
      <c r="XES37"/>
      <c r="XET37"/>
      <c r="XEU37"/>
      <c r="XEV37"/>
      <c r="XEW37"/>
      <c r="XEX37"/>
      <c r="XEY37"/>
      <c r="XEZ37"/>
      <c r="XFA37"/>
      <c r="XFB37"/>
      <c r="XFC37"/>
    </row>
    <row r="38" spans="4:16383" s="1" customFormat="1" ht="15" customHeight="1" x14ac:dyDescent="0.25">
      <c r="D38" s="263" t="s">
        <v>56</v>
      </c>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c r="KFJ38"/>
      <c r="KFK38"/>
      <c r="KFL38"/>
      <c r="KFM38"/>
      <c r="KFN38"/>
      <c r="KFO38"/>
      <c r="KFP38"/>
      <c r="KFQ38"/>
      <c r="KFR38"/>
      <c r="KFS38"/>
      <c r="KFT38"/>
      <c r="KFU38"/>
      <c r="KFV38"/>
      <c r="KFW38"/>
      <c r="KFX38"/>
      <c r="KFY38"/>
      <c r="KFZ38"/>
      <c r="KGA38"/>
      <c r="KGB38"/>
      <c r="KGC38"/>
      <c r="KGD38"/>
      <c r="KGE38"/>
      <c r="KGF38"/>
      <c r="KGG38"/>
      <c r="KGH38"/>
      <c r="KGI38"/>
      <c r="KGJ38"/>
      <c r="KGK38"/>
      <c r="KGL38"/>
      <c r="KGM38"/>
      <c r="KGN38"/>
      <c r="KGO38"/>
      <c r="KGP38"/>
      <c r="KGQ38"/>
      <c r="KGR38"/>
      <c r="KGS38"/>
      <c r="KGT38"/>
      <c r="KGU38"/>
      <c r="KGV38"/>
      <c r="KGW38"/>
      <c r="KGX38"/>
      <c r="KGY38"/>
      <c r="KGZ38"/>
      <c r="KHA38"/>
      <c r="KHB38"/>
      <c r="KHC38"/>
      <c r="KHD38"/>
      <c r="KHE38"/>
      <c r="KHF38"/>
      <c r="KHG38"/>
      <c r="KHH38"/>
      <c r="KHI38"/>
      <c r="KHJ38"/>
      <c r="KHK38"/>
      <c r="KHL38"/>
      <c r="KHM38"/>
      <c r="KHN38"/>
      <c r="KHO38"/>
      <c r="KHP38"/>
      <c r="KHQ38"/>
      <c r="KHR38"/>
      <c r="KHS38"/>
      <c r="KHT38"/>
      <c r="KHU38"/>
      <c r="KHV38"/>
      <c r="KHW38"/>
      <c r="KHX38"/>
      <c r="KHY38"/>
      <c r="KHZ38"/>
      <c r="KIA38"/>
      <c r="KIB38"/>
      <c r="KIC38"/>
      <c r="KID38"/>
      <c r="KIE38"/>
      <c r="KIF38"/>
      <c r="KIG38"/>
      <c r="KIH38"/>
      <c r="KII38"/>
      <c r="KIJ38"/>
      <c r="KIK38"/>
      <c r="KIL38"/>
      <c r="KIM38"/>
      <c r="KIN38"/>
      <c r="KIO38"/>
      <c r="KIP38"/>
      <c r="KIQ38"/>
      <c r="KIR38"/>
      <c r="KIS38"/>
      <c r="KIT38"/>
      <c r="KIU38"/>
      <c r="KIV38"/>
      <c r="KIW38"/>
      <c r="KIX38"/>
      <c r="KIY38"/>
      <c r="KIZ38"/>
      <c r="KJA38"/>
      <c r="KJB38"/>
      <c r="KJC38"/>
      <c r="KJD38"/>
      <c r="KJE38"/>
      <c r="KJF38"/>
      <c r="KJG38"/>
      <c r="KJH38"/>
      <c r="KJI38"/>
      <c r="KJJ38"/>
      <c r="KJK38"/>
      <c r="KJL38"/>
      <c r="KJM38"/>
      <c r="KJN38"/>
      <c r="KJO38"/>
      <c r="KJP38"/>
      <c r="KJQ38"/>
      <c r="KJR38"/>
      <c r="KJS38"/>
      <c r="KJT38"/>
      <c r="KJU38"/>
      <c r="KJV38"/>
      <c r="KJW38"/>
      <c r="KJX38"/>
      <c r="KJY38"/>
      <c r="KJZ38"/>
      <c r="KKA38"/>
      <c r="KKB38"/>
      <c r="KKC38"/>
      <c r="KKD38"/>
      <c r="KKE38"/>
      <c r="KKF38"/>
      <c r="KKG38"/>
      <c r="KKH38"/>
      <c r="KKI38"/>
      <c r="KKJ38"/>
      <c r="KKK38"/>
      <c r="KKL38"/>
      <c r="KKM38"/>
      <c r="KKN38"/>
      <c r="KKO38"/>
      <c r="KKP38"/>
      <c r="KKQ38"/>
      <c r="KKR38"/>
      <c r="KKS38"/>
      <c r="KKT38"/>
      <c r="KKU38"/>
      <c r="KKV38"/>
      <c r="KKW38"/>
      <c r="KKX38"/>
      <c r="KKY38"/>
      <c r="KKZ38"/>
      <c r="KLA38"/>
      <c r="KLB38"/>
      <c r="KLC38"/>
      <c r="KLD38"/>
      <c r="KLE38"/>
      <c r="KLF38"/>
      <c r="KLG38"/>
      <c r="KLH38"/>
      <c r="KLI38"/>
      <c r="KLJ38"/>
      <c r="KLK38"/>
      <c r="KLL38"/>
      <c r="KLM38"/>
      <c r="KLN38"/>
      <c r="KLO38"/>
      <c r="KLP38"/>
      <c r="KLQ38"/>
      <c r="KLR38"/>
      <c r="KLS38"/>
      <c r="KLT38"/>
      <c r="KLU38"/>
      <c r="KLV38"/>
      <c r="KLW38"/>
      <c r="KLX38"/>
      <c r="KLY38"/>
      <c r="KLZ38"/>
      <c r="KMA38"/>
      <c r="KMB38"/>
      <c r="KMC38"/>
      <c r="KMD38"/>
      <c r="KME38"/>
      <c r="KMF38"/>
      <c r="KMG38"/>
      <c r="KMH38"/>
      <c r="KMI38"/>
      <c r="KMJ38"/>
      <c r="KMK38"/>
      <c r="KML38"/>
      <c r="KMM38"/>
      <c r="KMN38"/>
      <c r="KMO38"/>
      <c r="KMP38"/>
      <c r="KMQ38"/>
      <c r="KMR38"/>
      <c r="KMS38"/>
      <c r="KMT38"/>
      <c r="KMU38"/>
      <c r="KMV38"/>
      <c r="KMW38"/>
      <c r="KMX38"/>
      <c r="KMY38"/>
      <c r="KMZ38"/>
      <c r="KNA38"/>
      <c r="KNB38"/>
      <c r="KNC38"/>
      <c r="KND38"/>
      <c r="KNE38"/>
      <c r="KNF38"/>
      <c r="KNG38"/>
      <c r="KNH38"/>
      <c r="KNI38"/>
      <c r="KNJ38"/>
      <c r="KNK38"/>
      <c r="KNL38"/>
      <c r="KNM38"/>
      <c r="KNN38"/>
      <c r="KNO38"/>
      <c r="KNP38"/>
      <c r="KNQ38"/>
      <c r="KNR38"/>
      <c r="KNS38"/>
      <c r="KNT38"/>
      <c r="KNU38"/>
      <c r="KNV38"/>
      <c r="KNW38"/>
      <c r="KNX38"/>
      <c r="KNY38"/>
      <c r="KNZ38"/>
      <c r="KOA38"/>
      <c r="KOB38"/>
      <c r="KOC38"/>
      <c r="KOD38"/>
      <c r="KOE38"/>
      <c r="KOF38"/>
      <c r="KOG38"/>
      <c r="KOH38"/>
      <c r="KOI38"/>
      <c r="KOJ38"/>
      <c r="KOK38"/>
      <c r="KOL38"/>
      <c r="KOM38"/>
      <c r="KON38"/>
      <c r="KOO38"/>
      <c r="KOP38"/>
      <c r="KOQ38"/>
      <c r="KOR38"/>
      <c r="KOS38"/>
      <c r="KOT38"/>
      <c r="KOU38"/>
      <c r="KOV38"/>
      <c r="KOW38"/>
      <c r="KOX38"/>
      <c r="KOY38"/>
      <c r="KOZ38"/>
      <c r="KPA38"/>
      <c r="KPB38"/>
      <c r="KPC38"/>
      <c r="KPD38"/>
      <c r="KPE38"/>
      <c r="KPF38"/>
      <c r="KPG38"/>
      <c r="KPH38"/>
      <c r="KPI38"/>
      <c r="KPJ38"/>
      <c r="KPK38"/>
      <c r="KPL38"/>
      <c r="KPM38"/>
      <c r="KPN38"/>
      <c r="KPO38"/>
      <c r="KPP38"/>
      <c r="KPQ38"/>
      <c r="KPR38"/>
      <c r="KPS38"/>
      <c r="KPT38"/>
      <c r="KPU38"/>
      <c r="KPV38"/>
      <c r="KPW38"/>
      <c r="KPX38"/>
      <c r="KPY38"/>
      <c r="KPZ38"/>
      <c r="KQA38"/>
      <c r="KQB38"/>
      <c r="KQC38"/>
      <c r="KQD38"/>
      <c r="KQE38"/>
      <c r="KQF38"/>
      <c r="KQG38"/>
      <c r="KQH38"/>
      <c r="KQI38"/>
      <c r="KQJ38"/>
      <c r="KQK38"/>
      <c r="KQL38"/>
      <c r="KQM38"/>
      <c r="KQN38"/>
      <c r="KQO38"/>
      <c r="KQP38"/>
      <c r="KQQ38"/>
      <c r="KQR38"/>
      <c r="KQS38"/>
      <c r="KQT38"/>
      <c r="KQU38"/>
      <c r="KQV38"/>
      <c r="KQW38"/>
      <c r="KQX38"/>
      <c r="KQY38"/>
      <c r="KQZ38"/>
      <c r="KRA38"/>
      <c r="KRB38"/>
      <c r="KRC38"/>
      <c r="KRD38"/>
      <c r="KRE38"/>
      <c r="KRF38"/>
      <c r="KRG38"/>
      <c r="KRH38"/>
      <c r="KRI38"/>
      <c r="KRJ38"/>
      <c r="KRK38"/>
      <c r="KRL38"/>
      <c r="KRM38"/>
      <c r="KRN38"/>
      <c r="KRO38"/>
      <c r="KRP38"/>
      <c r="KRQ38"/>
      <c r="KRR38"/>
      <c r="KRS38"/>
      <c r="KRT38"/>
      <c r="KRU38"/>
      <c r="KRV38"/>
      <c r="KRW38"/>
      <c r="KRX38"/>
      <c r="KRY38"/>
      <c r="KRZ38"/>
      <c r="KSA38"/>
      <c r="KSB38"/>
      <c r="KSC38"/>
      <c r="KSD38"/>
      <c r="KSE38"/>
      <c r="KSF38"/>
      <c r="KSG38"/>
      <c r="KSH38"/>
      <c r="KSI38"/>
      <c r="KSJ38"/>
      <c r="KSK38"/>
      <c r="KSL38"/>
      <c r="KSM38"/>
      <c r="KSN38"/>
      <c r="KSO38"/>
      <c r="KSP38"/>
      <c r="KSQ38"/>
      <c r="KSR38"/>
      <c r="KSS38"/>
      <c r="KST38"/>
      <c r="KSU38"/>
      <c r="KSV38"/>
      <c r="KSW38"/>
      <c r="KSX38"/>
      <c r="KSY38"/>
      <c r="KSZ38"/>
      <c r="KTA38"/>
      <c r="KTB38"/>
      <c r="KTC38"/>
      <c r="KTD38"/>
      <c r="KTE38"/>
      <c r="KTF38"/>
      <c r="KTG38"/>
      <c r="KTH38"/>
      <c r="KTI38"/>
      <c r="KTJ38"/>
      <c r="KTK38"/>
      <c r="KTL38"/>
      <c r="KTM38"/>
      <c r="KTN38"/>
      <c r="KTO38"/>
      <c r="KTP38"/>
      <c r="KTQ38"/>
      <c r="KTR38"/>
      <c r="KTS38"/>
      <c r="KTT38"/>
      <c r="KTU38"/>
      <c r="KTV38"/>
      <c r="KTW38"/>
      <c r="KTX38"/>
      <c r="KTY38"/>
      <c r="KTZ38"/>
      <c r="KUA38"/>
      <c r="KUB38"/>
      <c r="KUC38"/>
      <c r="KUD38"/>
      <c r="KUE38"/>
      <c r="KUF38"/>
      <c r="KUG38"/>
      <c r="KUH38"/>
      <c r="KUI38"/>
      <c r="KUJ38"/>
      <c r="KUK38"/>
      <c r="KUL38"/>
      <c r="KUM38"/>
      <c r="KUN38"/>
      <c r="KUO38"/>
      <c r="KUP38"/>
      <c r="KUQ38"/>
      <c r="KUR38"/>
      <c r="KUS38"/>
      <c r="KUT38"/>
      <c r="KUU38"/>
      <c r="KUV38"/>
      <c r="KUW38"/>
      <c r="KUX38"/>
      <c r="KUY38"/>
      <c r="KUZ38"/>
      <c r="KVA38"/>
      <c r="KVB38"/>
      <c r="KVC38"/>
      <c r="KVD38"/>
      <c r="KVE38"/>
      <c r="KVF38"/>
      <c r="KVG38"/>
      <c r="KVH38"/>
      <c r="KVI38"/>
      <c r="KVJ38"/>
      <c r="KVK38"/>
      <c r="KVL38"/>
      <c r="KVM38"/>
      <c r="KVN38"/>
      <c r="KVO38"/>
      <c r="KVP38"/>
      <c r="KVQ38"/>
      <c r="KVR38"/>
      <c r="KVS38"/>
      <c r="KVT38"/>
      <c r="KVU38"/>
      <c r="KVV38"/>
      <c r="KVW38"/>
      <c r="KVX38"/>
      <c r="KVY38"/>
      <c r="KVZ38"/>
      <c r="KWA38"/>
      <c r="KWB38"/>
      <c r="KWC38"/>
      <c r="KWD38"/>
      <c r="KWE38"/>
      <c r="KWF38"/>
      <c r="KWG38"/>
      <c r="KWH38"/>
      <c r="KWI38"/>
      <c r="KWJ38"/>
      <c r="KWK38"/>
      <c r="KWL38"/>
      <c r="KWM38"/>
      <c r="KWN38"/>
      <c r="KWO38"/>
      <c r="KWP38"/>
      <c r="KWQ38"/>
      <c r="KWR38"/>
      <c r="KWS38"/>
      <c r="KWT38"/>
      <c r="KWU38"/>
      <c r="KWV38"/>
      <c r="KWW38"/>
      <c r="KWX38"/>
      <c r="KWY38"/>
      <c r="KWZ38"/>
      <c r="KXA38"/>
      <c r="KXB38"/>
      <c r="KXC38"/>
      <c r="KXD38"/>
      <c r="KXE38"/>
      <c r="KXF38"/>
      <c r="KXG38"/>
      <c r="KXH38"/>
      <c r="KXI38"/>
      <c r="KXJ38"/>
      <c r="KXK38"/>
      <c r="KXL38"/>
      <c r="KXM38"/>
      <c r="KXN38"/>
      <c r="KXO38"/>
      <c r="KXP38"/>
      <c r="KXQ38"/>
      <c r="KXR38"/>
      <c r="KXS38"/>
      <c r="KXT38"/>
      <c r="KXU38"/>
      <c r="KXV38"/>
      <c r="KXW38"/>
      <c r="KXX38"/>
      <c r="KXY38"/>
      <c r="KXZ38"/>
      <c r="KYA38"/>
      <c r="KYB38"/>
      <c r="KYC38"/>
      <c r="KYD38"/>
      <c r="KYE38"/>
      <c r="KYF38"/>
      <c r="KYG38"/>
      <c r="KYH38"/>
      <c r="KYI38"/>
      <c r="KYJ38"/>
      <c r="KYK38"/>
      <c r="KYL38"/>
      <c r="KYM38"/>
      <c r="KYN38"/>
      <c r="KYO38"/>
      <c r="KYP38"/>
      <c r="KYQ38"/>
      <c r="KYR38"/>
      <c r="KYS38"/>
      <c r="KYT38"/>
      <c r="KYU38"/>
      <c r="KYV38"/>
      <c r="KYW38"/>
      <c r="KYX38"/>
      <c r="KYY38"/>
      <c r="KYZ38"/>
      <c r="KZA38"/>
      <c r="KZB38"/>
      <c r="KZC38"/>
      <c r="KZD38"/>
      <c r="KZE38"/>
      <c r="KZF38"/>
      <c r="KZG38"/>
      <c r="KZH38"/>
      <c r="KZI38"/>
      <c r="KZJ38"/>
      <c r="KZK38"/>
      <c r="KZL38"/>
      <c r="KZM38"/>
      <c r="KZN38"/>
      <c r="KZO38"/>
      <c r="KZP38"/>
      <c r="KZQ38"/>
      <c r="KZR38"/>
      <c r="KZS38"/>
      <c r="KZT38"/>
      <c r="KZU38"/>
      <c r="KZV38"/>
      <c r="KZW38"/>
      <c r="KZX38"/>
      <c r="KZY38"/>
      <c r="KZZ38"/>
      <c r="LAA38"/>
      <c r="LAB38"/>
      <c r="LAC38"/>
      <c r="LAD38"/>
      <c r="LAE38"/>
      <c r="LAF38"/>
      <c r="LAG38"/>
      <c r="LAH38"/>
      <c r="LAI38"/>
      <c r="LAJ38"/>
      <c r="LAK38"/>
      <c r="LAL38"/>
      <c r="LAM38"/>
      <c r="LAN38"/>
      <c r="LAO38"/>
      <c r="LAP38"/>
      <c r="LAQ38"/>
      <c r="LAR38"/>
      <c r="LAS38"/>
      <c r="LAT38"/>
      <c r="LAU38"/>
      <c r="LAV38"/>
      <c r="LAW38"/>
      <c r="LAX38"/>
      <c r="LAY38"/>
      <c r="LAZ38"/>
      <c r="LBA38"/>
      <c r="LBB38"/>
      <c r="LBC38"/>
      <c r="LBD38"/>
      <c r="LBE38"/>
      <c r="LBF38"/>
      <c r="LBG38"/>
      <c r="LBH38"/>
      <c r="LBI38"/>
      <c r="LBJ38"/>
      <c r="LBK38"/>
      <c r="LBL38"/>
      <c r="LBM38"/>
      <c r="LBN38"/>
      <c r="LBO38"/>
      <c r="LBP38"/>
      <c r="LBQ38"/>
      <c r="LBR38"/>
      <c r="LBS38"/>
      <c r="LBT38"/>
      <c r="LBU38"/>
      <c r="LBV38"/>
      <c r="LBW38"/>
      <c r="LBX38"/>
      <c r="LBY38"/>
      <c r="LBZ38"/>
      <c r="LCA38"/>
      <c r="LCB38"/>
      <c r="LCC38"/>
      <c r="LCD38"/>
      <c r="LCE38"/>
      <c r="LCF38"/>
      <c r="LCG38"/>
      <c r="LCH38"/>
      <c r="LCI38"/>
      <c r="LCJ38"/>
      <c r="LCK38"/>
      <c r="LCL38"/>
      <c r="LCM38"/>
      <c r="LCN38"/>
      <c r="LCO38"/>
      <c r="LCP38"/>
      <c r="LCQ38"/>
      <c r="LCR38"/>
      <c r="LCS38"/>
      <c r="LCT38"/>
      <c r="LCU38"/>
      <c r="LCV38"/>
      <c r="LCW38"/>
      <c r="LCX38"/>
      <c r="LCY38"/>
      <c r="LCZ38"/>
      <c r="LDA38"/>
      <c r="LDB38"/>
      <c r="LDC38"/>
      <c r="LDD38"/>
      <c r="LDE38"/>
      <c r="LDF38"/>
      <c r="LDG38"/>
      <c r="LDH38"/>
      <c r="LDI38"/>
      <c r="LDJ38"/>
      <c r="LDK38"/>
      <c r="LDL38"/>
      <c r="LDM38"/>
      <c r="LDN38"/>
      <c r="LDO38"/>
      <c r="LDP38"/>
      <c r="LDQ38"/>
      <c r="LDR38"/>
      <c r="LDS38"/>
      <c r="LDT38"/>
      <c r="LDU38"/>
      <c r="LDV38"/>
      <c r="LDW38"/>
      <c r="LDX38"/>
      <c r="LDY38"/>
      <c r="LDZ38"/>
      <c r="LEA38"/>
      <c r="LEB38"/>
      <c r="LEC38"/>
      <c r="LED38"/>
      <c r="LEE38"/>
      <c r="LEF38"/>
      <c r="LEG38"/>
      <c r="LEH38"/>
      <c r="LEI38"/>
      <c r="LEJ38"/>
      <c r="LEK38"/>
      <c r="LEL38"/>
      <c r="LEM38"/>
      <c r="LEN38"/>
      <c r="LEO38"/>
      <c r="LEP38"/>
      <c r="LEQ38"/>
      <c r="LER38"/>
      <c r="LES38"/>
      <c r="LET38"/>
      <c r="LEU38"/>
      <c r="LEV38"/>
      <c r="LEW38"/>
      <c r="LEX38"/>
      <c r="LEY38"/>
      <c r="LEZ38"/>
      <c r="LFA38"/>
      <c r="LFB38"/>
      <c r="LFC38"/>
      <c r="LFD38"/>
      <c r="LFE38"/>
      <c r="LFF38"/>
      <c r="LFG38"/>
      <c r="LFH38"/>
      <c r="LFI38"/>
      <c r="LFJ38"/>
      <c r="LFK38"/>
      <c r="LFL38"/>
      <c r="LFM38"/>
      <c r="LFN38"/>
      <c r="LFO38"/>
      <c r="LFP38"/>
      <c r="LFQ38"/>
      <c r="LFR38"/>
      <c r="LFS38"/>
      <c r="LFT38"/>
      <c r="LFU38"/>
      <c r="LFV38"/>
      <c r="LFW38"/>
      <c r="LFX38"/>
      <c r="LFY38"/>
      <c r="LFZ38"/>
      <c r="LGA38"/>
      <c r="LGB38"/>
      <c r="LGC38"/>
      <c r="LGD38"/>
      <c r="LGE38"/>
      <c r="LGF38"/>
      <c r="LGG38"/>
      <c r="LGH38"/>
      <c r="LGI38"/>
      <c r="LGJ38"/>
      <c r="LGK38"/>
      <c r="LGL38"/>
      <c r="LGM38"/>
      <c r="LGN38"/>
      <c r="LGO38"/>
      <c r="LGP38"/>
      <c r="LGQ38"/>
      <c r="LGR38"/>
      <c r="LGS38"/>
      <c r="LGT38"/>
      <c r="LGU38"/>
      <c r="LGV38"/>
      <c r="LGW38"/>
      <c r="LGX38"/>
      <c r="LGY38"/>
      <c r="LGZ38"/>
      <c r="LHA38"/>
      <c r="LHB38"/>
      <c r="LHC38"/>
      <c r="LHD38"/>
      <c r="LHE38"/>
      <c r="LHF38"/>
      <c r="LHG38"/>
      <c r="LHH38"/>
      <c r="LHI38"/>
      <c r="LHJ38"/>
      <c r="LHK38"/>
      <c r="LHL38"/>
      <c r="LHM38"/>
      <c r="LHN38"/>
      <c r="LHO38"/>
      <c r="LHP38"/>
      <c r="LHQ38"/>
      <c r="LHR38"/>
      <c r="LHS38"/>
      <c r="LHT38"/>
      <c r="LHU38"/>
      <c r="LHV38"/>
      <c r="LHW38"/>
      <c r="LHX38"/>
      <c r="LHY38"/>
      <c r="LHZ38"/>
      <c r="LIA38"/>
      <c r="LIB38"/>
      <c r="LIC38"/>
      <c r="LID38"/>
      <c r="LIE38"/>
      <c r="LIF38"/>
      <c r="LIG38"/>
      <c r="LIH38"/>
      <c r="LII38"/>
      <c r="LIJ38"/>
      <c r="LIK38"/>
      <c r="LIL38"/>
      <c r="LIM38"/>
      <c r="LIN38"/>
      <c r="LIO38"/>
      <c r="LIP38"/>
      <c r="LIQ38"/>
      <c r="LIR38"/>
      <c r="LIS38"/>
      <c r="LIT38"/>
      <c r="LIU38"/>
      <c r="LIV38"/>
      <c r="LIW38"/>
      <c r="LIX38"/>
      <c r="LIY38"/>
      <c r="LIZ38"/>
      <c r="LJA38"/>
      <c r="LJB38"/>
      <c r="LJC38"/>
      <c r="LJD38"/>
      <c r="LJE38"/>
      <c r="LJF38"/>
      <c r="LJG38"/>
      <c r="LJH38"/>
      <c r="LJI38"/>
      <c r="LJJ38"/>
      <c r="LJK38"/>
      <c r="LJL38"/>
      <c r="LJM38"/>
      <c r="LJN38"/>
      <c r="LJO38"/>
      <c r="LJP38"/>
      <c r="LJQ38"/>
      <c r="LJR38"/>
      <c r="LJS38"/>
      <c r="LJT38"/>
      <c r="LJU38"/>
      <c r="LJV38"/>
      <c r="LJW38"/>
      <c r="LJX38"/>
      <c r="LJY38"/>
      <c r="LJZ38"/>
      <c r="LKA38"/>
      <c r="LKB38"/>
      <c r="LKC38"/>
      <c r="LKD38"/>
      <c r="LKE38"/>
      <c r="LKF38"/>
      <c r="LKG38"/>
      <c r="LKH38"/>
      <c r="LKI38"/>
      <c r="LKJ38"/>
      <c r="LKK38"/>
      <c r="LKL38"/>
      <c r="LKM38"/>
      <c r="LKN38"/>
      <c r="LKO38"/>
      <c r="LKP38"/>
      <c r="LKQ38"/>
      <c r="LKR38"/>
      <c r="LKS38"/>
      <c r="LKT38"/>
      <c r="LKU38"/>
      <c r="LKV38"/>
      <c r="LKW38"/>
      <c r="LKX38"/>
      <c r="LKY38"/>
      <c r="LKZ38"/>
      <c r="LLA38"/>
      <c r="LLB38"/>
      <c r="LLC38"/>
      <c r="LLD38"/>
      <c r="LLE38"/>
      <c r="LLF38"/>
      <c r="LLG38"/>
      <c r="LLH38"/>
      <c r="LLI38"/>
      <c r="LLJ38"/>
      <c r="LLK38"/>
      <c r="LLL38"/>
      <c r="LLM38"/>
      <c r="LLN38"/>
      <c r="LLO38"/>
      <c r="LLP38"/>
      <c r="LLQ38"/>
      <c r="LLR38"/>
      <c r="LLS38"/>
      <c r="LLT38"/>
      <c r="LLU38"/>
      <c r="LLV38"/>
      <c r="LLW38"/>
      <c r="LLX38"/>
      <c r="LLY38"/>
      <c r="LLZ38"/>
      <c r="LMA38"/>
      <c r="LMB38"/>
      <c r="LMC38"/>
      <c r="LMD38"/>
      <c r="LME38"/>
      <c r="LMF38"/>
      <c r="LMG38"/>
      <c r="LMH38"/>
      <c r="LMI38"/>
      <c r="LMJ38"/>
      <c r="LMK38"/>
      <c r="LML38"/>
      <c r="LMM38"/>
      <c r="LMN38"/>
      <c r="LMO38"/>
      <c r="LMP38"/>
      <c r="LMQ38"/>
      <c r="LMR38"/>
      <c r="LMS38"/>
      <c r="LMT38"/>
      <c r="LMU38"/>
      <c r="LMV38"/>
      <c r="LMW38"/>
      <c r="LMX38"/>
      <c r="LMY38"/>
      <c r="LMZ38"/>
      <c r="LNA38"/>
      <c r="LNB38"/>
      <c r="LNC38"/>
      <c r="LND38"/>
      <c r="LNE38"/>
      <c r="LNF38"/>
      <c r="LNG38"/>
      <c r="LNH38"/>
      <c r="LNI38"/>
      <c r="LNJ38"/>
      <c r="LNK38"/>
      <c r="LNL38"/>
      <c r="LNM38"/>
      <c r="LNN38"/>
      <c r="LNO38"/>
      <c r="LNP38"/>
      <c r="LNQ38"/>
      <c r="LNR38"/>
      <c r="LNS38"/>
      <c r="LNT38"/>
      <c r="LNU38"/>
      <c r="LNV38"/>
      <c r="LNW38"/>
      <c r="LNX38"/>
      <c r="LNY38"/>
      <c r="LNZ38"/>
      <c r="LOA38"/>
      <c r="LOB38"/>
      <c r="LOC38"/>
      <c r="LOD38"/>
      <c r="LOE38"/>
      <c r="LOF38"/>
      <c r="LOG38"/>
      <c r="LOH38"/>
      <c r="LOI38"/>
      <c r="LOJ38"/>
      <c r="LOK38"/>
      <c r="LOL38"/>
      <c r="LOM38"/>
      <c r="LON38"/>
      <c r="LOO38"/>
      <c r="LOP38"/>
      <c r="LOQ38"/>
      <c r="LOR38"/>
      <c r="LOS38"/>
      <c r="LOT38"/>
      <c r="LOU38"/>
      <c r="LOV38"/>
      <c r="LOW38"/>
      <c r="LOX38"/>
      <c r="LOY38"/>
      <c r="LOZ38"/>
      <c r="LPA38"/>
      <c r="LPB38"/>
      <c r="LPC38"/>
      <c r="LPD38"/>
      <c r="LPE38"/>
      <c r="LPF38"/>
      <c r="LPG38"/>
      <c r="LPH38"/>
      <c r="LPI38"/>
      <c r="LPJ38"/>
      <c r="LPK38"/>
      <c r="LPL38"/>
      <c r="LPM38"/>
      <c r="LPN38"/>
      <c r="LPO38"/>
      <c r="LPP38"/>
      <c r="LPQ38"/>
      <c r="LPR38"/>
      <c r="LPS38"/>
      <c r="LPT38"/>
      <c r="LPU38"/>
      <c r="LPV38"/>
      <c r="LPW38"/>
      <c r="LPX38"/>
      <c r="LPY38"/>
      <c r="LPZ38"/>
      <c r="LQA38"/>
      <c r="LQB38"/>
      <c r="LQC38"/>
      <c r="LQD38"/>
      <c r="LQE38"/>
      <c r="LQF38"/>
      <c r="LQG38"/>
      <c r="LQH38"/>
      <c r="LQI38"/>
      <c r="LQJ38"/>
      <c r="LQK38"/>
      <c r="LQL38"/>
      <c r="LQM38"/>
      <c r="LQN38"/>
      <c r="LQO38"/>
      <c r="LQP38"/>
      <c r="LQQ38"/>
      <c r="LQR38"/>
      <c r="LQS38"/>
      <c r="LQT38"/>
      <c r="LQU38"/>
      <c r="LQV38"/>
      <c r="LQW38"/>
      <c r="LQX38"/>
      <c r="LQY38"/>
      <c r="LQZ38"/>
      <c r="LRA38"/>
      <c r="LRB38"/>
      <c r="LRC38"/>
      <c r="LRD38"/>
      <c r="LRE38"/>
      <c r="LRF38"/>
      <c r="LRG38"/>
      <c r="LRH38"/>
      <c r="LRI38"/>
      <c r="LRJ38"/>
      <c r="LRK38"/>
      <c r="LRL38"/>
      <c r="LRM38"/>
      <c r="LRN38"/>
      <c r="LRO38"/>
      <c r="LRP38"/>
      <c r="LRQ38"/>
      <c r="LRR38"/>
      <c r="LRS38"/>
      <c r="LRT38"/>
      <c r="LRU38"/>
      <c r="LRV38"/>
      <c r="LRW38"/>
      <c r="LRX38"/>
      <c r="LRY38"/>
      <c r="LRZ38"/>
      <c r="LSA38"/>
      <c r="LSB38"/>
      <c r="LSC38"/>
      <c r="LSD38"/>
      <c r="LSE38"/>
      <c r="LSF38"/>
      <c r="LSG38"/>
      <c r="LSH38"/>
      <c r="LSI38"/>
      <c r="LSJ38"/>
      <c r="LSK38"/>
      <c r="LSL38"/>
      <c r="LSM38"/>
      <c r="LSN38"/>
      <c r="LSO38"/>
      <c r="LSP38"/>
      <c r="LSQ38"/>
      <c r="LSR38"/>
      <c r="LSS38"/>
      <c r="LST38"/>
      <c r="LSU38"/>
      <c r="LSV38"/>
      <c r="LSW38"/>
      <c r="LSX38"/>
      <c r="LSY38"/>
      <c r="LSZ38"/>
      <c r="LTA38"/>
      <c r="LTB38"/>
      <c r="LTC38"/>
      <c r="LTD38"/>
      <c r="LTE38"/>
      <c r="LTF38"/>
      <c r="LTG38"/>
      <c r="LTH38"/>
      <c r="LTI38"/>
      <c r="LTJ38"/>
      <c r="LTK38"/>
      <c r="LTL38"/>
      <c r="LTM38"/>
      <c r="LTN38"/>
      <c r="LTO38"/>
      <c r="LTP38"/>
      <c r="LTQ38"/>
      <c r="LTR38"/>
      <c r="LTS38"/>
      <c r="LTT38"/>
      <c r="LTU38"/>
      <c r="LTV38"/>
      <c r="LTW38"/>
      <c r="LTX38"/>
      <c r="LTY38"/>
      <c r="LTZ38"/>
      <c r="LUA38"/>
      <c r="LUB38"/>
      <c r="LUC38"/>
      <c r="LUD38"/>
      <c r="LUE38"/>
      <c r="LUF38"/>
      <c r="LUG38"/>
      <c r="LUH38"/>
      <c r="LUI38"/>
      <c r="LUJ38"/>
      <c r="LUK38"/>
      <c r="LUL38"/>
      <c r="LUM38"/>
      <c r="LUN38"/>
      <c r="LUO38"/>
      <c r="LUP38"/>
      <c r="LUQ38"/>
      <c r="LUR38"/>
      <c r="LUS38"/>
      <c r="LUT38"/>
      <c r="LUU38"/>
      <c r="LUV38"/>
      <c r="LUW38"/>
      <c r="LUX38"/>
      <c r="LUY38"/>
      <c r="LUZ38"/>
      <c r="LVA38"/>
      <c r="LVB38"/>
      <c r="LVC38"/>
      <c r="LVD38"/>
      <c r="LVE38"/>
      <c r="LVF38"/>
      <c r="LVG38"/>
      <c r="LVH38"/>
      <c r="LVI38"/>
      <c r="LVJ38"/>
      <c r="LVK38"/>
      <c r="LVL38"/>
      <c r="LVM38"/>
      <c r="LVN38"/>
      <c r="LVO38"/>
      <c r="LVP38"/>
      <c r="LVQ38"/>
      <c r="LVR38"/>
      <c r="LVS38"/>
      <c r="LVT38"/>
      <c r="LVU38"/>
      <c r="LVV38"/>
      <c r="LVW38"/>
      <c r="LVX38"/>
      <c r="LVY38"/>
      <c r="LVZ38"/>
      <c r="LWA38"/>
      <c r="LWB38"/>
      <c r="LWC38"/>
      <c r="LWD38"/>
      <c r="LWE38"/>
      <c r="LWF38"/>
      <c r="LWG38"/>
      <c r="LWH38"/>
      <c r="LWI38"/>
      <c r="LWJ38"/>
      <c r="LWK38"/>
      <c r="LWL38"/>
      <c r="LWM38"/>
      <c r="LWN38"/>
      <c r="LWO38"/>
      <c r="LWP38"/>
      <c r="LWQ38"/>
      <c r="LWR38"/>
      <c r="LWS38"/>
      <c r="LWT38"/>
      <c r="LWU38"/>
      <c r="LWV38"/>
      <c r="LWW38"/>
      <c r="LWX38"/>
      <c r="LWY38"/>
      <c r="LWZ38"/>
      <c r="LXA38"/>
      <c r="LXB38"/>
      <c r="LXC38"/>
      <c r="LXD38"/>
      <c r="LXE38"/>
      <c r="LXF38"/>
      <c r="LXG38"/>
      <c r="LXH38"/>
      <c r="LXI38"/>
      <c r="LXJ38"/>
      <c r="LXK38"/>
      <c r="LXL38"/>
      <c r="LXM38"/>
      <c r="LXN38"/>
      <c r="LXO38"/>
      <c r="LXP38"/>
      <c r="LXQ38"/>
      <c r="LXR38"/>
      <c r="LXS38"/>
      <c r="LXT38"/>
      <c r="LXU38"/>
      <c r="LXV38"/>
      <c r="LXW38"/>
      <c r="LXX38"/>
      <c r="LXY38"/>
      <c r="LXZ38"/>
      <c r="LYA38"/>
      <c r="LYB38"/>
      <c r="LYC38"/>
      <c r="LYD38"/>
      <c r="LYE38"/>
      <c r="LYF38"/>
      <c r="LYG38"/>
      <c r="LYH38"/>
      <c r="LYI38"/>
      <c r="LYJ38"/>
      <c r="LYK38"/>
      <c r="LYL38"/>
      <c r="LYM38"/>
      <c r="LYN38"/>
      <c r="LYO38"/>
      <c r="LYP38"/>
      <c r="LYQ38"/>
      <c r="LYR38"/>
      <c r="LYS38"/>
      <c r="LYT38"/>
      <c r="LYU38"/>
      <c r="LYV38"/>
      <c r="LYW38"/>
      <c r="LYX38"/>
      <c r="LYY38"/>
      <c r="LYZ38"/>
      <c r="LZA38"/>
      <c r="LZB38"/>
      <c r="LZC38"/>
      <c r="LZD38"/>
      <c r="LZE38"/>
      <c r="LZF38"/>
      <c r="LZG38"/>
      <c r="LZH38"/>
      <c r="LZI38"/>
      <c r="LZJ38"/>
      <c r="LZK38"/>
      <c r="LZL38"/>
      <c r="LZM38"/>
      <c r="LZN38"/>
      <c r="LZO38"/>
      <c r="LZP38"/>
      <c r="LZQ38"/>
      <c r="LZR38"/>
      <c r="LZS38"/>
      <c r="LZT38"/>
      <c r="LZU38"/>
      <c r="LZV38"/>
      <c r="LZW38"/>
      <c r="LZX38"/>
      <c r="LZY38"/>
      <c r="LZZ38"/>
      <c r="MAA38"/>
      <c r="MAB38"/>
      <c r="MAC38"/>
      <c r="MAD38"/>
      <c r="MAE38"/>
      <c r="MAF38"/>
      <c r="MAG38"/>
      <c r="MAH38"/>
      <c r="MAI38"/>
      <c r="MAJ38"/>
      <c r="MAK38"/>
      <c r="MAL38"/>
      <c r="MAM38"/>
      <c r="MAN38"/>
      <c r="MAO38"/>
      <c r="MAP38"/>
      <c r="MAQ38"/>
      <c r="MAR38"/>
      <c r="MAS38"/>
      <c r="MAT38"/>
      <c r="MAU38"/>
      <c r="MAV38"/>
      <c r="MAW38"/>
      <c r="MAX38"/>
      <c r="MAY38"/>
      <c r="MAZ38"/>
      <c r="MBA38"/>
      <c r="MBB38"/>
      <c r="MBC38"/>
      <c r="MBD38"/>
      <c r="MBE38"/>
      <c r="MBF38"/>
      <c r="MBG38"/>
      <c r="MBH38"/>
      <c r="MBI38"/>
      <c r="MBJ38"/>
      <c r="MBK38"/>
      <c r="MBL38"/>
      <c r="MBM38"/>
      <c r="MBN38"/>
      <c r="MBO38"/>
      <c r="MBP38"/>
      <c r="MBQ38"/>
      <c r="MBR38"/>
      <c r="MBS38"/>
      <c r="MBT38"/>
      <c r="MBU38"/>
      <c r="MBV38"/>
      <c r="MBW38"/>
      <c r="MBX38"/>
      <c r="MBY38"/>
      <c r="MBZ38"/>
      <c r="MCA38"/>
      <c r="MCB38"/>
      <c r="MCC38"/>
      <c r="MCD38"/>
      <c r="MCE38"/>
      <c r="MCF38"/>
      <c r="MCG38"/>
      <c r="MCH38"/>
      <c r="MCI38"/>
      <c r="MCJ38"/>
      <c r="MCK38"/>
      <c r="MCL38"/>
      <c r="MCM38"/>
      <c r="MCN38"/>
      <c r="MCO38"/>
      <c r="MCP38"/>
      <c r="MCQ38"/>
      <c r="MCR38"/>
      <c r="MCS38"/>
      <c r="MCT38"/>
      <c r="MCU38"/>
      <c r="MCV38"/>
      <c r="MCW38"/>
      <c r="MCX38"/>
      <c r="MCY38"/>
      <c r="MCZ38"/>
      <c r="MDA38"/>
      <c r="MDB38"/>
      <c r="MDC38"/>
      <c r="MDD38"/>
      <c r="MDE38"/>
      <c r="MDF38"/>
      <c r="MDG38"/>
      <c r="MDH38"/>
      <c r="MDI38"/>
      <c r="MDJ38"/>
      <c r="MDK38"/>
      <c r="MDL38"/>
      <c r="MDM38"/>
      <c r="MDN38"/>
      <c r="MDO38"/>
      <c r="MDP38"/>
      <c r="MDQ38"/>
      <c r="MDR38"/>
      <c r="MDS38"/>
      <c r="MDT38"/>
      <c r="MDU38"/>
      <c r="MDV38"/>
      <c r="MDW38"/>
      <c r="MDX38"/>
      <c r="MDY38"/>
      <c r="MDZ38"/>
      <c r="MEA38"/>
      <c r="MEB38"/>
      <c r="MEC38"/>
      <c r="MED38"/>
      <c r="MEE38"/>
      <c r="MEF38"/>
      <c r="MEG38"/>
      <c r="MEH38"/>
      <c r="MEI38"/>
      <c r="MEJ38"/>
      <c r="MEK38"/>
      <c r="MEL38"/>
      <c r="MEM38"/>
      <c r="MEN38"/>
      <c r="MEO38"/>
      <c r="MEP38"/>
      <c r="MEQ38"/>
      <c r="MER38"/>
      <c r="MES38"/>
      <c r="MET38"/>
      <c r="MEU38"/>
      <c r="MEV38"/>
      <c r="MEW38"/>
      <c r="MEX38"/>
      <c r="MEY38"/>
      <c r="MEZ38"/>
      <c r="MFA38"/>
      <c r="MFB38"/>
      <c r="MFC38"/>
      <c r="MFD38"/>
      <c r="MFE38"/>
      <c r="MFF38"/>
      <c r="MFG38"/>
      <c r="MFH38"/>
      <c r="MFI38"/>
      <c r="MFJ38"/>
      <c r="MFK38"/>
      <c r="MFL38"/>
      <c r="MFM38"/>
      <c r="MFN38"/>
      <c r="MFO38"/>
      <c r="MFP38"/>
      <c r="MFQ38"/>
      <c r="MFR38"/>
      <c r="MFS38"/>
      <c r="MFT38"/>
      <c r="MFU38"/>
      <c r="MFV38"/>
      <c r="MFW38"/>
      <c r="MFX38"/>
      <c r="MFY38"/>
      <c r="MFZ38"/>
      <c r="MGA38"/>
      <c r="MGB38"/>
      <c r="MGC38"/>
      <c r="MGD38"/>
      <c r="MGE38"/>
      <c r="MGF38"/>
      <c r="MGG38"/>
      <c r="MGH38"/>
      <c r="MGI38"/>
      <c r="MGJ38"/>
      <c r="MGK38"/>
      <c r="MGL38"/>
      <c r="MGM38"/>
      <c r="MGN38"/>
      <c r="MGO38"/>
      <c r="MGP38"/>
      <c r="MGQ38"/>
      <c r="MGR38"/>
      <c r="MGS38"/>
      <c r="MGT38"/>
      <c r="MGU38"/>
      <c r="MGV38"/>
      <c r="MGW38"/>
      <c r="MGX38"/>
      <c r="MGY38"/>
      <c r="MGZ38"/>
      <c r="MHA38"/>
      <c r="MHB38"/>
      <c r="MHC38"/>
      <c r="MHD38"/>
      <c r="MHE38"/>
      <c r="MHF38"/>
      <c r="MHG38"/>
      <c r="MHH38"/>
      <c r="MHI38"/>
      <c r="MHJ38"/>
      <c r="MHK38"/>
      <c r="MHL38"/>
      <c r="MHM38"/>
      <c r="MHN38"/>
      <c r="MHO38"/>
      <c r="MHP38"/>
      <c r="MHQ38"/>
      <c r="MHR38"/>
      <c r="MHS38"/>
      <c r="MHT38"/>
      <c r="MHU38"/>
      <c r="MHV38"/>
      <c r="MHW38"/>
      <c r="MHX38"/>
      <c r="MHY38"/>
      <c r="MHZ38"/>
      <c r="MIA38"/>
      <c r="MIB38"/>
      <c r="MIC38"/>
      <c r="MID38"/>
      <c r="MIE38"/>
      <c r="MIF38"/>
      <c r="MIG38"/>
      <c r="MIH38"/>
      <c r="MII38"/>
      <c r="MIJ38"/>
      <c r="MIK38"/>
      <c r="MIL38"/>
      <c r="MIM38"/>
      <c r="MIN38"/>
      <c r="MIO38"/>
      <c r="MIP38"/>
      <c r="MIQ38"/>
      <c r="MIR38"/>
      <c r="MIS38"/>
      <c r="MIT38"/>
      <c r="MIU38"/>
      <c r="MIV38"/>
      <c r="MIW38"/>
      <c r="MIX38"/>
      <c r="MIY38"/>
      <c r="MIZ38"/>
      <c r="MJA38"/>
      <c r="MJB38"/>
      <c r="MJC38"/>
      <c r="MJD38"/>
      <c r="MJE38"/>
      <c r="MJF38"/>
      <c r="MJG38"/>
      <c r="MJH38"/>
      <c r="MJI38"/>
      <c r="MJJ38"/>
      <c r="MJK38"/>
      <c r="MJL38"/>
      <c r="MJM38"/>
      <c r="MJN38"/>
      <c r="MJO38"/>
      <c r="MJP38"/>
      <c r="MJQ38"/>
      <c r="MJR38"/>
      <c r="MJS38"/>
      <c r="MJT38"/>
      <c r="MJU38"/>
      <c r="MJV38"/>
      <c r="MJW38"/>
      <c r="MJX38"/>
      <c r="MJY38"/>
      <c r="MJZ38"/>
      <c r="MKA38"/>
      <c r="MKB38"/>
      <c r="MKC38"/>
      <c r="MKD38"/>
      <c r="MKE38"/>
      <c r="MKF38"/>
      <c r="MKG38"/>
      <c r="MKH38"/>
      <c r="MKI38"/>
      <c r="MKJ38"/>
      <c r="MKK38"/>
      <c r="MKL38"/>
      <c r="MKM38"/>
      <c r="MKN38"/>
      <c r="MKO38"/>
      <c r="MKP38"/>
      <c r="MKQ38"/>
      <c r="MKR38"/>
      <c r="MKS38"/>
      <c r="MKT38"/>
      <c r="MKU38"/>
      <c r="MKV38"/>
      <c r="MKW38"/>
      <c r="MKX38"/>
      <c r="MKY38"/>
      <c r="MKZ38"/>
      <c r="MLA38"/>
      <c r="MLB38"/>
      <c r="MLC38"/>
      <c r="MLD38"/>
      <c r="MLE38"/>
      <c r="MLF38"/>
      <c r="MLG38"/>
      <c r="MLH38"/>
      <c r="MLI38"/>
      <c r="MLJ38"/>
      <c r="MLK38"/>
      <c r="MLL38"/>
      <c r="MLM38"/>
      <c r="MLN38"/>
      <c r="MLO38"/>
      <c r="MLP38"/>
      <c r="MLQ38"/>
      <c r="MLR38"/>
      <c r="MLS38"/>
      <c r="MLT38"/>
      <c r="MLU38"/>
      <c r="MLV38"/>
      <c r="MLW38"/>
      <c r="MLX38"/>
      <c r="MLY38"/>
      <c r="MLZ38"/>
      <c r="MMA38"/>
      <c r="MMB38"/>
      <c r="MMC38"/>
      <c r="MMD38"/>
      <c r="MME38"/>
      <c r="MMF38"/>
      <c r="MMG38"/>
      <c r="MMH38"/>
      <c r="MMI38"/>
      <c r="MMJ38"/>
      <c r="MMK38"/>
      <c r="MML38"/>
      <c r="MMM38"/>
      <c r="MMN38"/>
      <c r="MMO38"/>
      <c r="MMP38"/>
      <c r="MMQ38"/>
      <c r="MMR38"/>
      <c r="MMS38"/>
      <c r="MMT38"/>
      <c r="MMU38"/>
      <c r="MMV38"/>
      <c r="MMW38"/>
      <c r="MMX38"/>
      <c r="MMY38"/>
      <c r="MMZ38"/>
      <c r="MNA38"/>
      <c r="MNB38"/>
      <c r="MNC38"/>
      <c r="MND38"/>
      <c r="MNE38"/>
      <c r="MNF38"/>
      <c r="MNG38"/>
      <c r="MNH38"/>
      <c r="MNI38"/>
      <c r="MNJ38"/>
      <c r="MNK38"/>
      <c r="MNL38"/>
      <c r="MNM38"/>
      <c r="MNN38"/>
      <c r="MNO38"/>
      <c r="MNP38"/>
      <c r="MNQ38"/>
      <c r="MNR38"/>
      <c r="MNS38"/>
      <c r="MNT38"/>
      <c r="MNU38"/>
      <c r="MNV38"/>
      <c r="MNW38"/>
      <c r="MNX38"/>
      <c r="MNY38"/>
      <c r="MNZ38"/>
      <c r="MOA38"/>
      <c r="MOB38"/>
      <c r="MOC38"/>
      <c r="MOD38"/>
      <c r="MOE38"/>
      <c r="MOF38"/>
      <c r="MOG38"/>
      <c r="MOH38"/>
      <c r="MOI38"/>
      <c r="MOJ38"/>
      <c r="MOK38"/>
      <c r="MOL38"/>
      <c r="MOM38"/>
      <c r="MON38"/>
      <c r="MOO38"/>
      <c r="MOP38"/>
      <c r="MOQ38"/>
      <c r="MOR38"/>
      <c r="MOS38"/>
      <c r="MOT38"/>
      <c r="MOU38"/>
      <c r="MOV38"/>
      <c r="MOW38"/>
      <c r="MOX38"/>
      <c r="MOY38"/>
      <c r="MOZ38"/>
      <c r="MPA38"/>
      <c r="MPB38"/>
      <c r="MPC38"/>
      <c r="MPD38"/>
      <c r="MPE38"/>
      <c r="MPF38"/>
      <c r="MPG38"/>
      <c r="MPH38"/>
      <c r="MPI38"/>
      <c r="MPJ38"/>
      <c r="MPK38"/>
      <c r="MPL38"/>
      <c r="MPM38"/>
      <c r="MPN38"/>
      <c r="MPO38"/>
      <c r="MPP38"/>
      <c r="MPQ38"/>
      <c r="MPR38"/>
      <c r="MPS38"/>
      <c r="MPT38"/>
      <c r="MPU38"/>
      <c r="MPV38"/>
      <c r="MPW38"/>
      <c r="MPX38"/>
      <c r="MPY38"/>
      <c r="MPZ38"/>
      <c r="MQA38"/>
      <c r="MQB38"/>
      <c r="MQC38"/>
      <c r="MQD38"/>
      <c r="MQE38"/>
      <c r="MQF38"/>
      <c r="MQG38"/>
      <c r="MQH38"/>
      <c r="MQI38"/>
      <c r="MQJ38"/>
      <c r="MQK38"/>
      <c r="MQL38"/>
      <c r="MQM38"/>
      <c r="MQN38"/>
      <c r="MQO38"/>
      <c r="MQP38"/>
      <c r="MQQ38"/>
      <c r="MQR38"/>
      <c r="MQS38"/>
      <c r="MQT38"/>
      <c r="MQU38"/>
      <c r="MQV38"/>
      <c r="MQW38"/>
      <c r="MQX38"/>
      <c r="MQY38"/>
      <c r="MQZ38"/>
      <c r="MRA38"/>
      <c r="MRB38"/>
      <c r="MRC38"/>
      <c r="MRD38"/>
      <c r="MRE38"/>
      <c r="MRF38"/>
      <c r="MRG38"/>
      <c r="MRH38"/>
      <c r="MRI38"/>
      <c r="MRJ38"/>
      <c r="MRK38"/>
      <c r="MRL38"/>
      <c r="MRM38"/>
      <c r="MRN38"/>
      <c r="MRO38"/>
      <c r="MRP38"/>
      <c r="MRQ38"/>
      <c r="MRR38"/>
      <c r="MRS38"/>
      <c r="MRT38"/>
      <c r="MRU38"/>
      <c r="MRV38"/>
      <c r="MRW38"/>
      <c r="MRX38"/>
      <c r="MRY38"/>
      <c r="MRZ38"/>
      <c r="MSA38"/>
      <c r="MSB38"/>
      <c r="MSC38"/>
      <c r="MSD38"/>
      <c r="MSE38"/>
      <c r="MSF38"/>
      <c r="MSG38"/>
      <c r="MSH38"/>
      <c r="MSI38"/>
      <c r="MSJ38"/>
      <c r="MSK38"/>
      <c r="MSL38"/>
      <c r="MSM38"/>
      <c r="MSN38"/>
      <c r="MSO38"/>
      <c r="MSP38"/>
      <c r="MSQ38"/>
      <c r="MSR38"/>
      <c r="MSS38"/>
      <c r="MST38"/>
      <c r="MSU38"/>
      <c r="MSV38"/>
      <c r="MSW38"/>
      <c r="MSX38"/>
      <c r="MSY38"/>
      <c r="MSZ38"/>
      <c r="MTA38"/>
      <c r="MTB38"/>
      <c r="MTC38"/>
      <c r="MTD38"/>
      <c r="MTE38"/>
      <c r="MTF38"/>
      <c r="MTG38"/>
      <c r="MTH38"/>
      <c r="MTI38"/>
      <c r="MTJ38"/>
      <c r="MTK38"/>
      <c r="MTL38"/>
      <c r="MTM38"/>
      <c r="MTN38"/>
      <c r="MTO38"/>
      <c r="MTP38"/>
      <c r="MTQ38"/>
      <c r="MTR38"/>
      <c r="MTS38"/>
      <c r="MTT38"/>
      <c r="MTU38"/>
      <c r="MTV38"/>
      <c r="MTW38"/>
      <c r="MTX38"/>
      <c r="MTY38"/>
      <c r="MTZ38"/>
      <c r="MUA38"/>
      <c r="MUB38"/>
      <c r="MUC38"/>
      <c r="MUD38"/>
      <c r="MUE38"/>
      <c r="MUF38"/>
      <c r="MUG38"/>
      <c r="MUH38"/>
      <c r="MUI38"/>
      <c r="MUJ38"/>
      <c r="MUK38"/>
      <c r="MUL38"/>
      <c r="MUM38"/>
      <c r="MUN38"/>
      <c r="MUO38"/>
      <c r="MUP38"/>
      <c r="MUQ38"/>
      <c r="MUR38"/>
      <c r="MUS38"/>
      <c r="MUT38"/>
      <c r="MUU38"/>
      <c r="MUV38"/>
      <c r="MUW38"/>
      <c r="MUX38"/>
      <c r="MUY38"/>
      <c r="MUZ38"/>
      <c r="MVA38"/>
      <c r="MVB38"/>
      <c r="MVC38"/>
      <c r="MVD38"/>
      <c r="MVE38"/>
      <c r="MVF38"/>
      <c r="MVG38"/>
      <c r="MVH38"/>
      <c r="MVI38"/>
      <c r="MVJ38"/>
      <c r="MVK38"/>
      <c r="MVL38"/>
      <c r="MVM38"/>
      <c r="MVN38"/>
      <c r="MVO38"/>
      <c r="MVP38"/>
      <c r="MVQ38"/>
      <c r="MVR38"/>
      <c r="MVS38"/>
      <c r="MVT38"/>
      <c r="MVU38"/>
      <c r="MVV38"/>
      <c r="MVW38"/>
      <c r="MVX38"/>
      <c r="MVY38"/>
      <c r="MVZ38"/>
      <c r="MWA38"/>
      <c r="MWB38"/>
      <c r="MWC38"/>
      <c r="MWD38"/>
      <c r="MWE38"/>
      <c r="MWF38"/>
      <c r="MWG38"/>
      <c r="MWH38"/>
      <c r="MWI38"/>
      <c r="MWJ38"/>
      <c r="MWK38"/>
      <c r="MWL38"/>
      <c r="MWM38"/>
      <c r="MWN38"/>
      <c r="MWO38"/>
      <c r="MWP38"/>
      <c r="MWQ38"/>
      <c r="MWR38"/>
      <c r="MWS38"/>
      <c r="MWT38"/>
      <c r="MWU38"/>
      <c r="MWV38"/>
      <c r="MWW38"/>
      <c r="MWX38"/>
      <c r="MWY38"/>
      <c r="MWZ38"/>
      <c r="MXA38"/>
      <c r="MXB38"/>
      <c r="MXC38"/>
      <c r="MXD38"/>
      <c r="MXE38"/>
      <c r="MXF38"/>
      <c r="MXG38"/>
      <c r="MXH38"/>
      <c r="MXI38"/>
      <c r="MXJ38"/>
      <c r="MXK38"/>
      <c r="MXL38"/>
      <c r="MXM38"/>
      <c r="MXN38"/>
      <c r="MXO38"/>
      <c r="MXP38"/>
      <c r="MXQ38"/>
      <c r="MXR38"/>
      <c r="MXS38"/>
      <c r="MXT38"/>
      <c r="MXU38"/>
      <c r="MXV38"/>
      <c r="MXW38"/>
      <c r="MXX38"/>
      <c r="MXY38"/>
      <c r="MXZ38"/>
      <c r="MYA38"/>
      <c r="MYB38"/>
      <c r="MYC38"/>
      <c r="MYD38"/>
      <c r="MYE38"/>
      <c r="MYF38"/>
      <c r="MYG38"/>
      <c r="MYH38"/>
      <c r="MYI38"/>
      <c r="MYJ38"/>
      <c r="MYK38"/>
      <c r="MYL38"/>
      <c r="MYM38"/>
      <c r="MYN38"/>
      <c r="MYO38"/>
      <c r="MYP38"/>
      <c r="MYQ38"/>
      <c r="MYR38"/>
      <c r="MYS38"/>
      <c r="MYT38"/>
      <c r="MYU38"/>
      <c r="MYV38"/>
      <c r="MYW38"/>
      <c r="MYX38"/>
      <c r="MYY38"/>
      <c r="MYZ38"/>
      <c r="MZA38"/>
      <c r="MZB38"/>
      <c r="MZC38"/>
      <c r="MZD38"/>
      <c r="MZE38"/>
      <c r="MZF38"/>
      <c r="MZG38"/>
      <c r="MZH38"/>
      <c r="MZI38"/>
      <c r="MZJ38"/>
      <c r="MZK38"/>
      <c r="MZL38"/>
      <c r="MZM38"/>
      <c r="MZN38"/>
      <c r="MZO38"/>
      <c r="MZP38"/>
      <c r="MZQ38"/>
      <c r="MZR38"/>
      <c r="MZS38"/>
      <c r="MZT38"/>
      <c r="MZU38"/>
      <c r="MZV38"/>
      <c r="MZW38"/>
      <c r="MZX38"/>
      <c r="MZY38"/>
      <c r="MZZ38"/>
      <c r="NAA38"/>
      <c r="NAB38"/>
      <c r="NAC38"/>
      <c r="NAD38"/>
      <c r="NAE38"/>
      <c r="NAF38"/>
      <c r="NAG38"/>
      <c r="NAH38"/>
      <c r="NAI38"/>
      <c r="NAJ38"/>
      <c r="NAK38"/>
      <c r="NAL38"/>
      <c r="NAM38"/>
      <c r="NAN38"/>
      <c r="NAO38"/>
      <c r="NAP38"/>
      <c r="NAQ38"/>
      <c r="NAR38"/>
      <c r="NAS38"/>
      <c r="NAT38"/>
      <c r="NAU38"/>
      <c r="NAV38"/>
      <c r="NAW38"/>
      <c r="NAX38"/>
      <c r="NAY38"/>
      <c r="NAZ38"/>
      <c r="NBA38"/>
      <c r="NBB38"/>
      <c r="NBC38"/>
      <c r="NBD38"/>
      <c r="NBE38"/>
      <c r="NBF38"/>
      <c r="NBG38"/>
      <c r="NBH38"/>
      <c r="NBI38"/>
      <c r="NBJ38"/>
      <c r="NBK38"/>
      <c r="NBL38"/>
      <c r="NBM38"/>
      <c r="NBN38"/>
      <c r="NBO38"/>
      <c r="NBP38"/>
      <c r="NBQ38"/>
      <c r="NBR38"/>
      <c r="NBS38"/>
      <c r="NBT38"/>
      <c r="NBU38"/>
      <c r="NBV38"/>
      <c r="NBW38"/>
      <c r="NBX38"/>
      <c r="NBY38"/>
      <c r="NBZ38"/>
      <c r="NCA38"/>
      <c r="NCB38"/>
      <c r="NCC38"/>
      <c r="NCD38"/>
      <c r="NCE38"/>
      <c r="NCF38"/>
      <c r="NCG38"/>
      <c r="NCH38"/>
      <c r="NCI38"/>
      <c r="NCJ38"/>
      <c r="NCK38"/>
      <c r="NCL38"/>
      <c r="NCM38"/>
      <c r="NCN38"/>
      <c r="NCO38"/>
      <c r="NCP38"/>
      <c r="NCQ38"/>
      <c r="NCR38"/>
      <c r="NCS38"/>
      <c r="NCT38"/>
      <c r="NCU38"/>
      <c r="NCV38"/>
      <c r="NCW38"/>
      <c r="NCX38"/>
      <c r="NCY38"/>
      <c r="NCZ38"/>
      <c r="NDA38"/>
      <c r="NDB38"/>
      <c r="NDC38"/>
      <c r="NDD38"/>
      <c r="NDE38"/>
      <c r="NDF38"/>
      <c r="NDG38"/>
      <c r="NDH38"/>
      <c r="NDI38"/>
      <c r="NDJ38"/>
      <c r="NDK38"/>
      <c r="NDL38"/>
      <c r="NDM38"/>
      <c r="NDN38"/>
      <c r="NDO38"/>
      <c r="NDP38"/>
      <c r="NDQ38"/>
      <c r="NDR38"/>
      <c r="NDS38"/>
      <c r="NDT38"/>
      <c r="NDU38"/>
      <c r="NDV38"/>
      <c r="NDW38"/>
      <c r="NDX38"/>
      <c r="NDY38"/>
      <c r="NDZ38"/>
      <c r="NEA38"/>
      <c r="NEB38"/>
      <c r="NEC38"/>
      <c r="NED38"/>
      <c r="NEE38"/>
      <c r="NEF38"/>
      <c r="NEG38"/>
      <c r="NEH38"/>
      <c r="NEI38"/>
      <c r="NEJ38"/>
      <c r="NEK38"/>
      <c r="NEL38"/>
      <c r="NEM38"/>
      <c r="NEN38"/>
      <c r="NEO38"/>
      <c r="NEP38"/>
      <c r="NEQ38"/>
      <c r="NER38"/>
      <c r="NES38"/>
      <c r="NET38"/>
      <c r="NEU38"/>
      <c r="NEV38"/>
      <c r="NEW38"/>
      <c r="NEX38"/>
      <c r="NEY38"/>
      <c r="NEZ38"/>
      <c r="NFA38"/>
      <c r="NFB38"/>
      <c r="NFC38"/>
      <c r="NFD38"/>
      <c r="NFE38"/>
      <c r="NFF38"/>
      <c r="NFG38"/>
      <c r="NFH38"/>
      <c r="NFI38"/>
      <c r="NFJ38"/>
      <c r="NFK38"/>
      <c r="NFL38"/>
      <c r="NFM38"/>
      <c r="NFN38"/>
      <c r="NFO38"/>
      <c r="NFP38"/>
      <c r="NFQ38"/>
      <c r="NFR38"/>
      <c r="NFS38"/>
      <c r="NFT38"/>
      <c r="NFU38"/>
      <c r="NFV38"/>
      <c r="NFW38"/>
      <c r="NFX38"/>
      <c r="NFY38"/>
      <c r="NFZ38"/>
      <c r="NGA38"/>
      <c r="NGB38"/>
      <c r="NGC38"/>
      <c r="NGD38"/>
      <c r="NGE38"/>
      <c r="NGF38"/>
      <c r="NGG38"/>
      <c r="NGH38"/>
      <c r="NGI38"/>
      <c r="NGJ38"/>
      <c r="NGK38"/>
      <c r="NGL38"/>
      <c r="NGM38"/>
      <c r="NGN38"/>
      <c r="NGO38"/>
      <c r="NGP38"/>
      <c r="NGQ38"/>
      <c r="NGR38"/>
      <c r="NGS38"/>
      <c r="NGT38"/>
      <c r="NGU38"/>
      <c r="NGV38"/>
      <c r="NGW38"/>
      <c r="NGX38"/>
      <c r="NGY38"/>
      <c r="NGZ38"/>
      <c r="NHA38"/>
      <c r="NHB38"/>
      <c r="NHC38"/>
      <c r="NHD38"/>
      <c r="NHE38"/>
      <c r="NHF38"/>
      <c r="NHG38"/>
      <c r="NHH38"/>
      <c r="NHI38"/>
      <c r="NHJ38"/>
      <c r="NHK38"/>
      <c r="NHL38"/>
      <c r="NHM38"/>
      <c r="NHN38"/>
      <c r="NHO38"/>
      <c r="NHP38"/>
      <c r="NHQ38"/>
      <c r="NHR38"/>
      <c r="NHS38"/>
      <c r="NHT38"/>
      <c r="NHU38"/>
      <c r="NHV38"/>
      <c r="NHW38"/>
      <c r="NHX38"/>
      <c r="NHY38"/>
      <c r="NHZ38"/>
      <c r="NIA38"/>
      <c r="NIB38"/>
      <c r="NIC38"/>
      <c r="NID38"/>
      <c r="NIE38"/>
      <c r="NIF38"/>
      <c r="NIG38"/>
      <c r="NIH38"/>
      <c r="NII38"/>
      <c r="NIJ38"/>
      <c r="NIK38"/>
      <c r="NIL38"/>
      <c r="NIM38"/>
      <c r="NIN38"/>
      <c r="NIO38"/>
      <c r="NIP38"/>
      <c r="NIQ38"/>
      <c r="NIR38"/>
      <c r="NIS38"/>
      <c r="NIT38"/>
      <c r="NIU38"/>
      <c r="NIV38"/>
      <c r="NIW38"/>
      <c r="NIX38"/>
      <c r="NIY38"/>
      <c r="NIZ38"/>
      <c r="NJA38"/>
      <c r="NJB38"/>
      <c r="NJC38"/>
      <c r="NJD38"/>
      <c r="NJE38"/>
      <c r="NJF38"/>
      <c r="NJG38"/>
      <c r="NJH38"/>
      <c r="NJI38"/>
      <c r="NJJ38"/>
      <c r="NJK38"/>
      <c r="NJL38"/>
      <c r="NJM38"/>
      <c r="NJN38"/>
      <c r="NJO38"/>
      <c r="NJP38"/>
      <c r="NJQ38"/>
      <c r="NJR38"/>
      <c r="NJS38"/>
      <c r="NJT38"/>
      <c r="NJU38"/>
      <c r="NJV38"/>
      <c r="NJW38"/>
      <c r="NJX38"/>
      <c r="NJY38"/>
      <c r="NJZ38"/>
      <c r="NKA38"/>
      <c r="NKB38"/>
      <c r="NKC38"/>
      <c r="NKD38"/>
      <c r="NKE38"/>
      <c r="NKF38"/>
      <c r="NKG38"/>
      <c r="NKH38"/>
      <c r="NKI38"/>
      <c r="NKJ38"/>
      <c r="NKK38"/>
      <c r="NKL38"/>
      <c r="NKM38"/>
      <c r="NKN38"/>
      <c r="NKO38"/>
      <c r="NKP38"/>
      <c r="NKQ38"/>
      <c r="NKR38"/>
      <c r="NKS38"/>
      <c r="NKT38"/>
      <c r="NKU38"/>
      <c r="NKV38"/>
      <c r="NKW38"/>
      <c r="NKX38"/>
      <c r="NKY38"/>
      <c r="NKZ38"/>
      <c r="NLA38"/>
      <c r="NLB38"/>
      <c r="NLC38"/>
      <c r="NLD38"/>
      <c r="NLE38"/>
      <c r="NLF38"/>
      <c r="NLG38"/>
      <c r="NLH38"/>
      <c r="NLI38"/>
      <c r="NLJ38"/>
      <c r="NLK38"/>
      <c r="NLL38"/>
      <c r="NLM38"/>
      <c r="NLN38"/>
      <c r="NLO38"/>
      <c r="NLP38"/>
      <c r="NLQ38"/>
      <c r="NLR38"/>
      <c r="NLS38"/>
      <c r="NLT38"/>
      <c r="NLU38"/>
      <c r="NLV38"/>
      <c r="NLW38"/>
      <c r="NLX38"/>
      <c r="NLY38"/>
      <c r="NLZ38"/>
      <c r="NMA38"/>
      <c r="NMB38"/>
      <c r="NMC38"/>
      <c r="NMD38"/>
      <c r="NME38"/>
      <c r="NMF38"/>
      <c r="NMG38"/>
      <c r="NMH38"/>
      <c r="NMI38"/>
      <c r="NMJ38"/>
      <c r="NMK38"/>
      <c r="NML38"/>
      <c r="NMM38"/>
      <c r="NMN38"/>
      <c r="NMO38"/>
      <c r="NMP38"/>
      <c r="NMQ38"/>
      <c r="NMR38"/>
      <c r="NMS38"/>
      <c r="NMT38"/>
      <c r="NMU38"/>
      <c r="NMV38"/>
      <c r="NMW38"/>
      <c r="NMX38"/>
      <c r="NMY38"/>
      <c r="NMZ38"/>
      <c r="NNA38"/>
      <c r="NNB38"/>
      <c r="NNC38"/>
      <c r="NND38"/>
      <c r="NNE38"/>
      <c r="NNF38"/>
      <c r="NNG38"/>
      <c r="NNH38"/>
      <c r="NNI38"/>
      <c r="NNJ38"/>
      <c r="NNK38"/>
      <c r="NNL38"/>
      <c r="NNM38"/>
      <c r="NNN38"/>
      <c r="NNO38"/>
      <c r="NNP38"/>
      <c r="NNQ38"/>
      <c r="NNR38"/>
      <c r="NNS38"/>
      <c r="NNT38"/>
      <c r="NNU38"/>
      <c r="NNV38"/>
      <c r="NNW38"/>
      <c r="NNX38"/>
      <c r="NNY38"/>
      <c r="NNZ38"/>
      <c r="NOA38"/>
      <c r="NOB38"/>
      <c r="NOC38"/>
      <c r="NOD38"/>
      <c r="NOE38"/>
      <c r="NOF38"/>
      <c r="NOG38"/>
      <c r="NOH38"/>
      <c r="NOI38"/>
      <c r="NOJ38"/>
      <c r="NOK38"/>
      <c r="NOL38"/>
      <c r="NOM38"/>
      <c r="NON38"/>
      <c r="NOO38"/>
      <c r="NOP38"/>
      <c r="NOQ38"/>
      <c r="NOR38"/>
      <c r="NOS38"/>
      <c r="NOT38"/>
      <c r="NOU38"/>
      <c r="NOV38"/>
      <c r="NOW38"/>
      <c r="NOX38"/>
      <c r="NOY38"/>
      <c r="NOZ38"/>
      <c r="NPA38"/>
      <c r="NPB38"/>
      <c r="NPC38"/>
      <c r="NPD38"/>
      <c r="NPE38"/>
      <c r="NPF38"/>
      <c r="NPG38"/>
      <c r="NPH38"/>
      <c r="NPI38"/>
      <c r="NPJ38"/>
      <c r="NPK38"/>
      <c r="NPL38"/>
      <c r="NPM38"/>
      <c r="NPN38"/>
      <c r="NPO38"/>
      <c r="NPP38"/>
      <c r="NPQ38"/>
      <c r="NPR38"/>
      <c r="NPS38"/>
      <c r="NPT38"/>
      <c r="NPU38"/>
      <c r="NPV38"/>
      <c r="NPW38"/>
      <c r="NPX38"/>
      <c r="NPY38"/>
      <c r="NPZ38"/>
      <c r="NQA38"/>
      <c r="NQB38"/>
      <c r="NQC38"/>
      <c r="NQD38"/>
      <c r="NQE38"/>
      <c r="NQF38"/>
      <c r="NQG38"/>
      <c r="NQH38"/>
      <c r="NQI38"/>
      <c r="NQJ38"/>
      <c r="NQK38"/>
      <c r="NQL38"/>
      <c r="NQM38"/>
      <c r="NQN38"/>
      <c r="NQO38"/>
      <c r="NQP38"/>
      <c r="NQQ38"/>
      <c r="NQR38"/>
      <c r="NQS38"/>
      <c r="NQT38"/>
      <c r="NQU38"/>
      <c r="NQV38"/>
      <c r="NQW38"/>
      <c r="NQX38"/>
      <c r="NQY38"/>
      <c r="NQZ38"/>
      <c r="NRA38"/>
      <c r="NRB38"/>
      <c r="NRC38"/>
      <c r="NRD38"/>
      <c r="NRE38"/>
      <c r="NRF38"/>
      <c r="NRG38"/>
      <c r="NRH38"/>
      <c r="NRI38"/>
      <c r="NRJ38"/>
      <c r="NRK38"/>
      <c r="NRL38"/>
      <c r="NRM38"/>
      <c r="NRN38"/>
      <c r="NRO38"/>
      <c r="NRP38"/>
      <c r="NRQ38"/>
      <c r="NRR38"/>
      <c r="NRS38"/>
      <c r="NRT38"/>
      <c r="NRU38"/>
      <c r="NRV38"/>
      <c r="NRW38"/>
      <c r="NRX38"/>
      <c r="NRY38"/>
      <c r="NRZ38"/>
      <c r="NSA38"/>
      <c r="NSB38"/>
      <c r="NSC38"/>
      <c r="NSD38"/>
      <c r="NSE38"/>
      <c r="NSF38"/>
      <c r="NSG38"/>
      <c r="NSH38"/>
      <c r="NSI38"/>
      <c r="NSJ38"/>
      <c r="NSK38"/>
      <c r="NSL38"/>
      <c r="NSM38"/>
      <c r="NSN38"/>
      <c r="NSO38"/>
      <c r="NSP38"/>
      <c r="NSQ38"/>
      <c r="NSR38"/>
      <c r="NSS38"/>
      <c r="NST38"/>
      <c r="NSU38"/>
      <c r="NSV38"/>
      <c r="NSW38"/>
      <c r="NSX38"/>
      <c r="NSY38"/>
      <c r="NSZ38"/>
      <c r="NTA38"/>
      <c r="NTB38"/>
      <c r="NTC38"/>
      <c r="NTD38"/>
      <c r="NTE38"/>
      <c r="NTF38"/>
      <c r="NTG38"/>
      <c r="NTH38"/>
      <c r="NTI38"/>
      <c r="NTJ38"/>
      <c r="NTK38"/>
      <c r="NTL38"/>
      <c r="NTM38"/>
      <c r="NTN38"/>
      <c r="NTO38"/>
      <c r="NTP38"/>
      <c r="NTQ38"/>
      <c r="NTR38"/>
      <c r="NTS38"/>
      <c r="NTT38"/>
      <c r="NTU38"/>
      <c r="NTV38"/>
      <c r="NTW38"/>
      <c r="NTX38"/>
      <c r="NTY38"/>
      <c r="NTZ38"/>
      <c r="NUA38"/>
      <c r="NUB38"/>
      <c r="NUC38"/>
      <c r="NUD38"/>
      <c r="NUE38"/>
      <c r="NUF38"/>
      <c r="NUG38"/>
      <c r="NUH38"/>
      <c r="NUI38"/>
      <c r="NUJ38"/>
      <c r="NUK38"/>
      <c r="NUL38"/>
      <c r="NUM38"/>
      <c r="NUN38"/>
      <c r="NUO38"/>
      <c r="NUP38"/>
      <c r="NUQ38"/>
      <c r="NUR38"/>
      <c r="NUS38"/>
      <c r="NUT38"/>
      <c r="NUU38"/>
      <c r="NUV38"/>
      <c r="NUW38"/>
      <c r="NUX38"/>
      <c r="NUY38"/>
      <c r="NUZ38"/>
      <c r="NVA38"/>
      <c r="NVB38"/>
      <c r="NVC38"/>
      <c r="NVD38"/>
      <c r="NVE38"/>
      <c r="NVF38"/>
      <c r="NVG38"/>
      <c r="NVH38"/>
      <c r="NVI38"/>
      <c r="NVJ38"/>
      <c r="NVK38"/>
      <c r="NVL38"/>
      <c r="NVM38"/>
      <c r="NVN38"/>
      <c r="NVO38"/>
      <c r="NVP38"/>
      <c r="NVQ38"/>
      <c r="NVR38"/>
      <c r="NVS38"/>
      <c r="NVT38"/>
      <c r="NVU38"/>
      <c r="NVV38"/>
      <c r="NVW38"/>
      <c r="NVX38"/>
      <c r="NVY38"/>
      <c r="NVZ38"/>
      <c r="NWA38"/>
      <c r="NWB38"/>
      <c r="NWC38"/>
      <c r="NWD38"/>
      <c r="NWE38"/>
      <c r="NWF38"/>
      <c r="NWG38"/>
      <c r="NWH38"/>
      <c r="NWI38"/>
      <c r="NWJ38"/>
      <c r="NWK38"/>
      <c r="NWL38"/>
      <c r="NWM38"/>
      <c r="NWN38"/>
      <c r="NWO38"/>
      <c r="NWP38"/>
      <c r="NWQ38"/>
      <c r="NWR38"/>
      <c r="NWS38"/>
      <c r="NWT38"/>
      <c r="NWU38"/>
      <c r="NWV38"/>
      <c r="NWW38"/>
      <c r="NWX38"/>
      <c r="NWY38"/>
      <c r="NWZ38"/>
      <c r="NXA38"/>
      <c r="NXB38"/>
      <c r="NXC38"/>
      <c r="NXD38"/>
      <c r="NXE38"/>
      <c r="NXF38"/>
      <c r="NXG38"/>
      <c r="NXH38"/>
      <c r="NXI38"/>
      <c r="NXJ38"/>
      <c r="NXK38"/>
      <c r="NXL38"/>
      <c r="NXM38"/>
      <c r="NXN38"/>
      <c r="NXO38"/>
      <c r="NXP38"/>
      <c r="NXQ38"/>
      <c r="NXR38"/>
      <c r="NXS38"/>
      <c r="NXT38"/>
      <c r="NXU38"/>
      <c r="NXV38"/>
      <c r="NXW38"/>
      <c r="NXX38"/>
      <c r="NXY38"/>
      <c r="NXZ38"/>
      <c r="NYA38"/>
      <c r="NYB38"/>
      <c r="NYC38"/>
      <c r="NYD38"/>
      <c r="NYE38"/>
      <c r="NYF38"/>
      <c r="NYG38"/>
      <c r="NYH38"/>
      <c r="NYI38"/>
      <c r="NYJ38"/>
      <c r="NYK38"/>
      <c r="NYL38"/>
      <c r="NYM38"/>
      <c r="NYN38"/>
      <c r="NYO38"/>
      <c r="NYP38"/>
      <c r="NYQ38"/>
      <c r="NYR38"/>
      <c r="NYS38"/>
      <c r="NYT38"/>
      <c r="NYU38"/>
      <c r="NYV38"/>
      <c r="NYW38"/>
      <c r="NYX38"/>
      <c r="NYY38"/>
      <c r="NYZ38"/>
      <c r="NZA38"/>
      <c r="NZB38"/>
      <c r="NZC38"/>
      <c r="NZD38"/>
      <c r="NZE38"/>
      <c r="NZF38"/>
      <c r="NZG38"/>
      <c r="NZH38"/>
      <c r="NZI38"/>
      <c r="NZJ38"/>
      <c r="NZK38"/>
      <c r="NZL38"/>
      <c r="NZM38"/>
      <c r="NZN38"/>
      <c r="NZO38"/>
      <c r="NZP38"/>
      <c r="NZQ38"/>
      <c r="NZR38"/>
      <c r="NZS38"/>
      <c r="NZT38"/>
      <c r="NZU38"/>
      <c r="NZV38"/>
      <c r="NZW38"/>
      <c r="NZX38"/>
      <c r="NZY38"/>
      <c r="NZZ38"/>
      <c r="OAA38"/>
      <c r="OAB38"/>
      <c r="OAC38"/>
      <c r="OAD38"/>
      <c r="OAE38"/>
      <c r="OAF38"/>
      <c r="OAG38"/>
      <c r="OAH38"/>
      <c r="OAI38"/>
      <c r="OAJ38"/>
      <c r="OAK38"/>
      <c r="OAL38"/>
      <c r="OAM38"/>
      <c r="OAN38"/>
      <c r="OAO38"/>
      <c r="OAP38"/>
      <c r="OAQ38"/>
      <c r="OAR38"/>
      <c r="OAS38"/>
      <c r="OAT38"/>
      <c r="OAU38"/>
      <c r="OAV38"/>
      <c r="OAW38"/>
      <c r="OAX38"/>
      <c r="OAY38"/>
      <c r="OAZ38"/>
      <c r="OBA38"/>
      <c r="OBB38"/>
      <c r="OBC38"/>
      <c r="OBD38"/>
      <c r="OBE38"/>
      <c r="OBF38"/>
      <c r="OBG38"/>
      <c r="OBH38"/>
      <c r="OBI38"/>
      <c r="OBJ38"/>
      <c r="OBK38"/>
      <c r="OBL38"/>
      <c r="OBM38"/>
      <c r="OBN38"/>
      <c r="OBO38"/>
      <c r="OBP38"/>
      <c r="OBQ38"/>
      <c r="OBR38"/>
      <c r="OBS38"/>
      <c r="OBT38"/>
      <c r="OBU38"/>
      <c r="OBV38"/>
      <c r="OBW38"/>
      <c r="OBX38"/>
      <c r="OBY38"/>
      <c r="OBZ38"/>
      <c r="OCA38"/>
      <c r="OCB38"/>
      <c r="OCC38"/>
      <c r="OCD38"/>
      <c r="OCE38"/>
      <c r="OCF38"/>
      <c r="OCG38"/>
      <c r="OCH38"/>
      <c r="OCI38"/>
      <c r="OCJ38"/>
      <c r="OCK38"/>
      <c r="OCL38"/>
      <c r="OCM38"/>
      <c r="OCN38"/>
      <c r="OCO38"/>
      <c r="OCP38"/>
      <c r="OCQ38"/>
      <c r="OCR38"/>
      <c r="OCS38"/>
      <c r="OCT38"/>
      <c r="OCU38"/>
      <c r="OCV38"/>
      <c r="OCW38"/>
      <c r="OCX38"/>
      <c r="OCY38"/>
      <c r="OCZ38"/>
      <c r="ODA38"/>
      <c r="ODB38"/>
      <c r="ODC38"/>
      <c r="ODD38"/>
      <c r="ODE38"/>
      <c r="ODF38"/>
      <c r="ODG38"/>
      <c r="ODH38"/>
      <c r="ODI38"/>
      <c r="ODJ38"/>
      <c r="ODK38"/>
      <c r="ODL38"/>
      <c r="ODM38"/>
      <c r="ODN38"/>
      <c r="ODO38"/>
      <c r="ODP38"/>
      <c r="ODQ38"/>
      <c r="ODR38"/>
      <c r="ODS38"/>
      <c r="ODT38"/>
      <c r="ODU38"/>
      <c r="ODV38"/>
      <c r="ODW38"/>
      <c r="ODX38"/>
      <c r="ODY38"/>
      <c r="ODZ38"/>
      <c r="OEA38"/>
      <c r="OEB38"/>
      <c r="OEC38"/>
      <c r="OED38"/>
      <c r="OEE38"/>
      <c r="OEF38"/>
      <c r="OEG38"/>
      <c r="OEH38"/>
      <c r="OEI38"/>
      <c r="OEJ38"/>
      <c r="OEK38"/>
      <c r="OEL38"/>
      <c r="OEM38"/>
      <c r="OEN38"/>
      <c r="OEO38"/>
      <c r="OEP38"/>
      <c r="OEQ38"/>
      <c r="OER38"/>
      <c r="OES38"/>
      <c r="OET38"/>
      <c r="OEU38"/>
      <c r="OEV38"/>
      <c r="OEW38"/>
      <c r="OEX38"/>
      <c r="OEY38"/>
      <c r="OEZ38"/>
      <c r="OFA38"/>
      <c r="OFB38"/>
      <c r="OFC38"/>
      <c r="OFD38"/>
      <c r="OFE38"/>
      <c r="OFF38"/>
      <c r="OFG38"/>
      <c r="OFH38"/>
      <c r="OFI38"/>
      <c r="OFJ38"/>
      <c r="OFK38"/>
      <c r="OFL38"/>
      <c r="OFM38"/>
      <c r="OFN38"/>
      <c r="OFO38"/>
      <c r="OFP38"/>
      <c r="OFQ38"/>
      <c r="OFR38"/>
      <c r="OFS38"/>
      <c r="OFT38"/>
      <c r="OFU38"/>
      <c r="OFV38"/>
      <c r="OFW38"/>
      <c r="OFX38"/>
      <c r="OFY38"/>
      <c r="OFZ38"/>
      <c r="OGA38"/>
      <c r="OGB38"/>
      <c r="OGC38"/>
      <c r="OGD38"/>
      <c r="OGE38"/>
      <c r="OGF38"/>
      <c r="OGG38"/>
      <c r="OGH38"/>
      <c r="OGI38"/>
      <c r="OGJ38"/>
      <c r="OGK38"/>
      <c r="OGL38"/>
      <c r="OGM38"/>
      <c r="OGN38"/>
      <c r="OGO38"/>
      <c r="OGP38"/>
      <c r="OGQ38"/>
      <c r="OGR38"/>
      <c r="OGS38"/>
      <c r="OGT38"/>
      <c r="OGU38"/>
      <c r="OGV38"/>
      <c r="OGW38"/>
      <c r="OGX38"/>
      <c r="OGY38"/>
      <c r="OGZ38"/>
      <c r="OHA38"/>
      <c r="OHB38"/>
      <c r="OHC38"/>
      <c r="OHD38"/>
      <c r="OHE38"/>
      <c r="OHF38"/>
      <c r="OHG38"/>
      <c r="OHH38"/>
      <c r="OHI38"/>
      <c r="OHJ38"/>
      <c r="OHK38"/>
      <c r="OHL38"/>
      <c r="OHM38"/>
      <c r="OHN38"/>
      <c r="OHO38"/>
      <c r="OHP38"/>
      <c r="OHQ38"/>
      <c r="OHR38"/>
      <c r="OHS38"/>
      <c r="OHT38"/>
      <c r="OHU38"/>
      <c r="OHV38"/>
      <c r="OHW38"/>
      <c r="OHX38"/>
      <c r="OHY38"/>
      <c r="OHZ38"/>
      <c r="OIA38"/>
      <c r="OIB38"/>
      <c r="OIC38"/>
      <c r="OID38"/>
      <c r="OIE38"/>
      <c r="OIF38"/>
      <c r="OIG38"/>
      <c r="OIH38"/>
      <c r="OII38"/>
      <c r="OIJ38"/>
      <c r="OIK38"/>
      <c r="OIL38"/>
      <c r="OIM38"/>
      <c r="OIN38"/>
      <c r="OIO38"/>
      <c r="OIP38"/>
      <c r="OIQ38"/>
      <c r="OIR38"/>
      <c r="OIS38"/>
      <c r="OIT38"/>
      <c r="OIU38"/>
      <c r="OIV38"/>
      <c r="OIW38"/>
      <c r="OIX38"/>
      <c r="OIY38"/>
      <c r="OIZ38"/>
      <c r="OJA38"/>
      <c r="OJB38"/>
      <c r="OJC38"/>
      <c r="OJD38"/>
      <c r="OJE38"/>
      <c r="OJF38"/>
      <c r="OJG38"/>
      <c r="OJH38"/>
      <c r="OJI38"/>
      <c r="OJJ38"/>
      <c r="OJK38"/>
      <c r="OJL38"/>
      <c r="OJM38"/>
      <c r="OJN38"/>
      <c r="OJO38"/>
      <c r="OJP38"/>
      <c r="OJQ38"/>
      <c r="OJR38"/>
      <c r="OJS38"/>
      <c r="OJT38"/>
      <c r="OJU38"/>
      <c r="OJV38"/>
      <c r="OJW38"/>
      <c r="OJX38"/>
      <c r="OJY38"/>
      <c r="OJZ38"/>
      <c r="OKA38"/>
      <c r="OKB38"/>
      <c r="OKC38"/>
      <c r="OKD38"/>
      <c r="OKE38"/>
      <c r="OKF38"/>
      <c r="OKG38"/>
      <c r="OKH38"/>
      <c r="OKI38"/>
      <c r="OKJ38"/>
      <c r="OKK38"/>
      <c r="OKL38"/>
      <c r="OKM38"/>
      <c r="OKN38"/>
      <c r="OKO38"/>
      <c r="OKP38"/>
      <c r="OKQ38"/>
      <c r="OKR38"/>
      <c r="OKS38"/>
      <c r="OKT38"/>
      <c r="OKU38"/>
      <c r="OKV38"/>
      <c r="OKW38"/>
      <c r="OKX38"/>
      <c r="OKY38"/>
      <c r="OKZ38"/>
      <c r="OLA38"/>
      <c r="OLB38"/>
      <c r="OLC38"/>
      <c r="OLD38"/>
      <c r="OLE38"/>
      <c r="OLF38"/>
      <c r="OLG38"/>
      <c r="OLH38"/>
      <c r="OLI38"/>
      <c r="OLJ38"/>
      <c r="OLK38"/>
      <c r="OLL38"/>
      <c r="OLM38"/>
      <c r="OLN38"/>
      <c r="OLO38"/>
      <c r="OLP38"/>
      <c r="OLQ38"/>
      <c r="OLR38"/>
      <c r="OLS38"/>
      <c r="OLT38"/>
      <c r="OLU38"/>
      <c r="OLV38"/>
      <c r="OLW38"/>
      <c r="OLX38"/>
      <c r="OLY38"/>
      <c r="OLZ38"/>
      <c r="OMA38"/>
      <c r="OMB38"/>
      <c r="OMC38"/>
      <c r="OMD38"/>
      <c r="OME38"/>
      <c r="OMF38"/>
      <c r="OMG38"/>
      <c r="OMH38"/>
      <c r="OMI38"/>
      <c r="OMJ38"/>
      <c r="OMK38"/>
      <c r="OML38"/>
      <c r="OMM38"/>
      <c r="OMN38"/>
      <c r="OMO38"/>
      <c r="OMP38"/>
      <c r="OMQ38"/>
      <c r="OMR38"/>
      <c r="OMS38"/>
      <c r="OMT38"/>
      <c r="OMU38"/>
      <c r="OMV38"/>
      <c r="OMW38"/>
      <c r="OMX38"/>
      <c r="OMY38"/>
      <c r="OMZ38"/>
      <c r="ONA38"/>
      <c r="ONB38"/>
      <c r="ONC38"/>
      <c r="OND38"/>
      <c r="ONE38"/>
      <c r="ONF38"/>
      <c r="ONG38"/>
      <c r="ONH38"/>
      <c r="ONI38"/>
      <c r="ONJ38"/>
      <c r="ONK38"/>
      <c r="ONL38"/>
      <c r="ONM38"/>
      <c r="ONN38"/>
      <c r="ONO38"/>
      <c r="ONP38"/>
      <c r="ONQ38"/>
      <c r="ONR38"/>
      <c r="ONS38"/>
      <c r="ONT38"/>
      <c r="ONU38"/>
      <c r="ONV38"/>
      <c r="ONW38"/>
      <c r="ONX38"/>
      <c r="ONY38"/>
      <c r="ONZ38"/>
      <c r="OOA38"/>
      <c r="OOB38"/>
      <c r="OOC38"/>
      <c r="OOD38"/>
      <c r="OOE38"/>
      <c r="OOF38"/>
      <c r="OOG38"/>
      <c r="OOH38"/>
      <c r="OOI38"/>
      <c r="OOJ38"/>
      <c r="OOK38"/>
      <c r="OOL38"/>
      <c r="OOM38"/>
      <c r="OON38"/>
      <c r="OOO38"/>
      <c r="OOP38"/>
      <c r="OOQ38"/>
      <c r="OOR38"/>
      <c r="OOS38"/>
      <c r="OOT38"/>
      <c r="OOU38"/>
      <c r="OOV38"/>
      <c r="OOW38"/>
      <c r="OOX38"/>
      <c r="OOY38"/>
      <c r="OOZ38"/>
      <c r="OPA38"/>
      <c r="OPB38"/>
      <c r="OPC38"/>
      <c r="OPD38"/>
      <c r="OPE38"/>
      <c r="OPF38"/>
      <c r="OPG38"/>
      <c r="OPH38"/>
      <c r="OPI38"/>
      <c r="OPJ38"/>
      <c r="OPK38"/>
      <c r="OPL38"/>
      <c r="OPM38"/>
      <c r="OPN38"/>
      <c r="OPO38"/>
      <c r="OPP38"/>
      <c r="OPQ38"/>
      <c r="OPR38"/>
      <c r="OPS38"/>
      <c r="OPT38"/>
      <c r="OPU38"/>
      <c r="OPV38"/>
      <c r="OPW38"/>
      <c r="OPX38"/>
      <c r="OPY38"/>
      <c r="OPZ38"/>
      <c r="OQA38"/>
      <c r="OQB38"/>
      <c r="OQC38"/>
      <c r="OQD38"/>
      <c r="OQE38"/>
      <c r="OQF38"/>
      <c r="OQG38"/>
      <c r="OQH38"/>
      <c r="OQI38"/>
      <c r="OQJ38"/>
      <c r="OQK38"/>
      <c r="OQL38"/>
      <c r="OQM38"/>
      <c r="OQN38"/>
      <c r="OQO38"/>
      <c r="OQP38"/>
      <c r="OQQ38"/>
      <c r="OQR38"/>
      <c r="OQS38"/>
      <c r="OQT38"/>
      <c r="OQU38"/>
      <c r="OQV38"/>
      <c r="OQW38"/>
      <c r="OQX38"/>
      <c r="OQY38"/>
      <c r="OQZ38"/>
      <c r="ORA38"/>
      <c r="ORB38"/>
      <c r="ORC38"/>
      <c r="ORD38"/>
      <c r="ORE38"/>
      <c r="ORF38"/>
      <c r="ORG38"/>
      <c r="ORH38"/>
      <c r="ORI38"/>
      <c r="ORJ38"/>
      <c r="ORK38"/>
      <c r="ORL38"/>
      <c r="ORM38"/>
      <c r="ORN38"/>
      <c r="ORO38"/>
      <c r="ORP38"/>
      <c r="ORQ38"/>
      <c r="ORR38"/>
      <c r="ORS38"/>
      <c r="ORT38"/>
      <c r="ORU38"/>
      <c r="ORV38"/>
      <c r="ORW38"/>
      <c r="ORX38"/>
      <c r="ORY38"/>
      <c r="ORZ38"/>
      <c r="OSA38"/>
      <c r="OSB38"/>
      <c r="OSC38"/>
      <c r="OSD38"/>
      <c r="OSE38"/>
      <c r="OSF38"/>
      <c r="OSG38"/>
      <c r="OSH38"/>
      <c r="OSI38"/>
      <c r="OSJ38"/>
      <c r="OSK38"/>
      <c r="OSL38"/>
      <c r="OSM38"/>
      <c r="OSN38"/>
      <c r="OSO38"/>
      <c r="OSP38"/>
      <c r="OSQ38"/>
      <c r="OSR38"/>
      <c r="OSS38"/>
      <c r="OST38"/>
      <c r="OSU38"/>
      <c r="OSV38"/>
      <c r="OSW38"/>
      <c r="OSX38"/>
      <c r="OSY38"/>
      <c r="OSZ38"/>
      <c r="OTA38"/>
      <c r="OTB38"/>
      <c r="OTC38"/>
      <c r="OTD38"/>
      <c r="OTE38"/>
      <c r="OTF38"/>
      <c r="OTG38"/>
      <c r="OTH38"/>
      <c r="OTI38"/>
      <c r="OTJ38"/>
      <c r="OTK38"/>
      <c r="OTL38"/>
      <c r="OTM38"/>
      <c r="OTN38"/>
      <c r="OTO38"/>
      <c r="OTP38"/>
      <c r="OTQ38"/>
      <c r="OTR38"/>
      <c r="OTS38"/>
      <c r="OTT38"/>
      <c r="OTU38"/>
      <c r="OTV38"/>
      <c r="OTW38"/>
      <c r="OTX38"/>
      <c r="OTY38"/>
      <c r="OTZ38"/>
      <c r="OUA38"/>
      <c r="OUB38"/>
      <c r="OUC38"/>
      <c r="OUD38"/>
      <c r="OUE38"/>
      <c r="OUF38"/>
      <c r="OUG38"/>
      <c r="OUH38"/>
      <c r="OUI38"/>
      <c r="OUJ38"/>
      <c r="OUK38"/>
      <c r="OUL38"/>
      <c r="OUM38"/>
      <c r="OUN38"/>
      <c r="OUO38"/>
      <c r="OUP38"/>
      <c r="OUQ38"/>
      <c r="OUR38"/>
      <c r="OUS38"/>
      <c r="OUT38"/>
      <c r="OUU38"/>
      <c r="OUV38"/>
      <c r="OUW38"/>
      <c r="OUX38"/>
      <c r="OUY38"/>
      <c r="OUZ38"/>
      <c r="OVA38"/>
      <c r="OVB38"/>
      <c r="OVC38"/>
      <c r="OVD38"/>
      <c r="OVE38"/>
      <c r="OVF38"/>
      <c r="OVG38"/>
      <c r="OVH38"/>
      <c r="OVI38"/>
      <c r="OVJ38"/>
      <c r="OVK38"/>
      <c r="OVL38"/>
      <c r="OVM38"/>
      <c r="OVN38"/>
      <c r="OVO38"/>
      <c r="OVP38"/>
      <c r="OVQ38"/>
      <c r="OVR38"/>
      <c r="OVS38"/>
      <c r="OVT38"/>
      <c r="OVU38"/>
      <c r="OVV38"/>
      <c r="OVW38"/>
      <c r="OVX38"/>
      <c r="OVY38"/>
      <c r="OVZ38"/>
      <c r="OWA38"/>
      <c r="OWB38"/>
      <c r="OWC38"/>
      <c r="OWD38"/>
      <c r="OWE38"/>
      <c r="OWF38"/>
      <c r="OWG38"/>
      <c r="OWH38"/>
      <c r="OWI38"/>
      <c r="OWJ38"/>
      <c r="OWK38"/>
      <c r="OWL38"/>
      <c r="OWM38"/>
      <c r="OWN38"/>
      <c r="OWO38"/>
      <c r="OWP38"/>
      <c r="OWQ38"/>
      <c r="OWR38"/>
      <c r="OWS38"/>
      <c r="OWT38"/>
      <c r="OWU38"/>
      <c r="OWV38"/>
      <c r="OWW38"/>
      <c r="OWX38"/>
      <c r="OWY38"/>
      <c r="OWZ38"/>
      <c r="OXA38"/>
      <c r="OXB38"/>
      <c r="OXC38"/>
      <c r="OXD38"/>
      <c r="OXE38"/>
      <c r="OXF38"/>
      <c r="OXG38"/>
      <c r="OXH38"/>
      <c r="OXI38"/>
      <c r="OXJ38"/>
      <c r="OXK38"/>
      <c r="OXL38"/>
      <c r="OXM38"/>
      <c r="OXN38"/>
      <c r="OXO38"/>
      <c r="OXP38"/>
      <c r="OXQ38"/>
      <c r="OXR38"/>
      <c r="OXS38"/>
      <c r="OXT38"/>
      <c r="OXU38"/>
      <c r="OXV38"/>
      <c r="OXW38"/>
      <c r="OXX38"/>
      <c r="OXY38"/>
      <c r="OXZ38"/>
      <c r="OYA38"/>
      <c r="OYB38"/>
      <c r="OYC38"/>
      <c r="OYD38"/>
      <c r="OYE38"/>
      <c r="OYF38"/>
      <c r="OYG38"/>
      <c r="OYH38"/>
      <c r="OYI38"/>
      <c r="OYJ38"/>
      <c r="OYK38"/>
      <c r="OYL38"/>
      <c r="OYM38"/>
      <c r="OYN38"/>
      <c r="OYO38"/>
      <c r="OYP38"/>
      <c r="OYQ38"/>
      <c r="OYR38"/>
      <c r="OYS38"/>
      <c r="OYT38"/>
      <c r="OYU38"/>
      <c r="OYV38"/>
      <c r="OYW38"/>
      <c r="OYX38"/>
      <c r="OYY38"/>
      <c r="OYZ38"/>
      <c r="OZA38"/>
      <c r="OZB38"/>
      <c r="OZC38"/>
      <c r="OZD38"/>
      <c r="OZE38"/>
      <c r="OZF38"/>
      <c r="OZG38"/>
      <c r="OZH38"/>
      <c r="OZI38"/>
      <c r="OZJ38"/>
      <c r="OZK38"/>
      <c r="OZL38"/>
      <c r="OZM38"/>
      <c r="OZN38"/>
      <c r="OZO38"/>
      <c r="OZP38"/>
      <c r="OZQ38"/>
      <c r="OZR38"/>
      <c r="OZS38"/>
      <c r="OZT38"/>
      <c r="OZU38"/>
      <c r="OZV38"/>
      <c r="OZW38"/>
      <c r="OZX38"/>
      <c r="OZY38"/>
      <c r="OZZ38"/>
      <c r="PAA38"/>
      <c r="PAB38"/>
      <c r="PAC38"/>
      <c r="PAD38"/>
      <c r="PAE38"/>
      <c r="PAF38"/>
      <c r="PAG38"/>
      <c r="PAH38"/>
      <c r="PAI38"/>
      <c r="PAJ38"/>
      <c r="PAK38"/>
      <c r="PAL38"/>
      <c r="PAM38"/>
      <c r="PAN38"/>
      <c r="PAO38"/>
      <c r="PAP38"/>
      <c r="PAQ38"/>
      <c r="PAR38"/>
      <c r="PAS38"/>
      <c r="PAT38"/>
      <c r="PAU38"/>
      <c r="PAV38"/>
      <c r="PAW38"/>
      <c r="PAX38"/>
      <c r="PAY38"/>
      <c r="PAZ38"/>
      <c r="PBA38"/>
      <c r="PBB38"/>
      <c r="PBC38"/>
      <c r="PBD38"/>
      <c r="PBE38"/>
      <c r="PBF38"/>
      <c r="PBG38"/>
      <c r="PBH38"/>
      <c r="PBI38"/>
      <c r="PBJ38"/>
      <c r="PBK38"/>
      <c r="PBL38"/>
      <c r="PBM38"/>
      <c r="PBN38"/>
      <c r="PBO38"/>
      <c r="PBP38"/>
      <c r="PBQ38"/>
      <c r="PBR38"/>
      <c r="PBS38"/>
      <c r="PBT38"/>
      <c r="PBU38"/>
      <c r="PBV38"/>
      <c r="PBW38"/>
      <c r="PBX38"/>
      <c r="PBY38"/>
      <c r="PBZ38"/>
      <c r="PCA38"/>
      <c r="PCB38"/>
      <c r="PCC38"/>
      <c r="PCD38"/>
      <c r="PCE38"/>
      <c r="PCF38"/>
      <c r="PCG38"/>
      <c r="PCH38"/>
      <c r="PCI38"/>
      <c r="PCJ38"/>
      <c r="PCK38"/>
      <c r="PCL38"/>
      <c r="PCM38"/>
      <c r="PCN38"/>
      <c r="PCO38"/>
      <c r="PCP38"/>
      <c r="PCQ38"/>
      <c r="PCR38"/>
      <c r="PCS38"/>
      <c r="PCT38"/>
      <c r="PCU38"/>
      <c r="PCV38"/>
      <c r="PCW38"/>
      <c r="PCX38"/>
      <c r="PCY38"/>
      <c r="PCZ38"/>
      <c r="PDA38"/>
      <c r="PDB38"/>
      <c r="PDC38"/>
      <c r="PDD38"/>
      <c r="PDE38"/>
      <c r="PDF38"/>
      <c r="PDG38"/>
      <c r="PDH38"/>
      <c r="PDI38"/>
      <c r="PDJ38"/>
      <c r="PDK38"/>
      <c r="PDL38"/>
      <c r="PDM38"/>
      <c r="PDN38"/>
      <c r="PDO38"/>
      <c r="PDP38"/>
      <c r="PDQ38"/>
      <c r="PDR38"/>
      <c r="PDS38"/>
      <c r="PDT38"/>
      <c r="PDU38"/>
      <c r="PDV38"/>
      <c r="PDW38"/>
      <c r="PDX38"/>
      <c r="PDY38"/>
      <c r="PDZ38"/>
      <c r="PEA38"/>
      <c r="PEB38"/>
      <c r="PEC38"/>
      <c r="PED38"/>
      <c r="PEE38"/>
      <c r="PEF38"/>
      <c r="PEG38"/>
      <c r="PEH38"/>
      <c r="PEI38"/>
      <c r="PEJ38"/>
      <c r="PEK38"/>
      <c r="PEL38"/>
      <c r="PEM38"/>
      <c r="PEN38"/>
      <c r="PEO38"/>
      <c r="PEP38"/>
      <c r="PEQ38"/>
      <c r="PER38"/>
      <c r="PES38"/>
      <c r="PET38"/>
      <c r="PEU38"/>
      <c r="PEV38"/>
      <c r="PEW38"/>
      <c r="PEX38"/>
      <c r="PEY38"/>
      <c r="PEZ38"/>
      <c r="PFA38"/>
      <c r="PFB38"/>
      <c r="PFC38"/>
      <c r="PFD38"/>
      <c r="PFE38"/>
      <c r="PFF38"/>
      <c r="PFG38"/>
      <c r="PFH38"/>
      <c r="PFI38"/>
      <c r="PFJ38"/>
      <c r="PFK38"/>
      <c r="PFL38"/>
      <c r="PFM38"/>
      <c r="PFN38"/>
      <c r="PFO38"/>
      <c r="PFP38"/>
      <c r="PFQ38"/>
      <c r="PFR38"/>
      <c r="PFS38"/>
      <c r="PFT38"/>
      <c r="PFU38"/>
      <c r="PFV38"/>
      <c r="PFW38"/>
      <c r="PFX38"/>
      <c r="PFY38"/>
      <c r="PFZ38"/>
      <c r="PGA38"/>
      <c r="PGB38"/>
      <c r="PGC38"/>
      <c r="PGD38"/>
      <c r="PGE38"/>
      <c r="PGF38"/>
      <c r="PGG38"/>
      <c r="PGH38"/>
      <c r="PGI38"/>
      <c r="PGJ38"/>
      <c r="PGK38"/>
      <c r="PGL38"/>
      <c r="PGM38"/>
      <c r="PGN38"/>
      <c r="PGO38"/>
      <c r="PGP38"/>
      <c r="PGQ38"/>
      <c r="PGR38"/>
      <c r="PGS38"/>
      <c r="PGT38"/>
      <c r="PGU38"/>
      <c r="PGV38"/>
      <c r="PGW38"/>
      <c r="PGX38"/>
      <c r="PGY38"/>
      <c r="PGZ38"/>
      <c r="PHA38"/>
      <c r="PHB38"/>
      <c r="PHC38"/>
      <c r="PHD38"/>
      <c r="PHE38"/>
      <c r="PHF38"/>
      <c r="PHG38"/>
      <c r="PHH38"/>
      <c r="PHI38"/>
      <c r="PHJ38"/>
      <c r="PHK38"/>
      <c r="PHL38"/>
      <c r="PHM38"/>
      <c r="PHN38"/>
      <c r="PHO38"/>
      <c r="PHP38"/>
      <c r="PHQ38"/>
      <c r="PHR38"/>
      <c r="PHS38"/>
      <c r="PHT38"/>
      <c r="PHU38"/>
      <c r="PHV38"/>
      <c r="PHW38"/>
      <c r="PHX38"/>
      <c r="PHY38"/>
      <c r="PHZ38"/>
      <c r="PIA38"/>
      <c r="PIB38"/>
      <c r="PIC38"/>
      <c r="PID38"/>
      <c r="PIE38"/>
      <c r="PIF38"/>
      <c r="PIG38"/>
      <c r="PIH38"/>
      <c r="PII38"/>
      <c r="PIJ38"/>
      <c r="PIK38"/>
      <c r="PIL38"/>
      <c r="PIM38"/>
      <c r="PIN38"/>
      <c r="PIO38"/>
      <c r="PIP38"/>
      <c r="PIQ38"/>
      <c r="PIR38"/>
      <c r="PIS38"/>
      <c r="PIT38"/>
      <c r="PIU38"/>
      <c r="PIV38"/>
      <c r="PIW38"/>
      <c r="PIX38"/>
      <c r="PIY38"/>
      <c r="PIZ38"/>
      <c r="PJA38"/>
      <c r="PJB38"/>
      <c r="PJC38"/>
      <c r="PJD38"/>
      <c r="PJE38"/>
      <c r="PJF38"/>
      <c r="PJG38"/>
      <c r="PJH38"/>
      <c r="PJI38"/>
      <c r="PJJ38"/>
      <c r="PJK38"/>
      <c r="PJL38"/>
      <c r="PJM38"/>
      <c r="PJN38"/>
      <c r="PJO38"/>
      <c r="PJP38"/>
      <c r="PJQ38"/>
      <c r="PJR38"/>
      <c r="PJS38"/>
      <c r="PJT38"/>
      <c r="PJU38"/>
      <c r="PJV38"/>
      <c r="PJW38"/>
      <c r="PJX38"/>
      <c r="PJY38"/>
      <c r="PJZ38"/>
      <c r="PKA38"/>
      <c r="PKB38"/>
      <c r="PKC38"/>
      <c r="PKD38"/>
      <c r="PKE38"/>
      <c r="PKF38"/>
      <c r="PKG38"/>
      <c r="PKH38"/>
      <c r="PKI38"/>
      <c r="PKJ38"/>
      <c r="PKK38"/>
      <c r="PKL38"/>
      <c r="PKM38"/>
      <c r="PKN38"/>
      <c r="PKO38"/>
      <c r="PKP38"/>
      <c r="PKQ38"/>
      <c r="PKR38"/>
      <c r="PKS38"/>
      <c r="PKT38"/>
      <c r="PKU38"/>
      <c r="PKV38"/>
      <c r="PKW38"/>
      <c r="PKX38"/>
      <c r="PKY38"/>
      <c r="PKZ38"/>
      <c r="PLA38"/>
      <c r="PLB38"/>
      <c r="PLC38"/>
      <c r="PLD38"/>
      <c r="PLE38"/>
      <c r="PLF38"/>
      <c r="PLG38"/>
      <c r="PLH38"/>
      <c r="PLI38"/>
      <c r="PLJ38"/>
      <c r="PLK38"/>
      <c r="PLL38"/>
      <c r="PLM38"/>
      <c r="PLN38"/>
      <c r="PLO38"/>
      <c r="PLP38"/>
      <c r="PLQ38"/>
      <c r="PLR38"/>
      <c r="PLS38"/>
      <c r="PLT38"/>
      <c r="PLU38"/>
      <c r="PLV38"/>
      <c r="PLW38"/>
      <c r="PLX38"/>
      <c r="PLY38"/>
      <c r="PLZ38"/>
      <c r="PMA38"/>
      <c r="PMB38"/>
      <c r="PMC38"/>
      <c r="PMD38"/>
      <c r="PME38"/>
      <c r="PMF38"/>
      <c r="PMG38"/>
      <c r="PMH38"/>
      <c r="PMI38"/>
      <c r="PMJ38"/>
      <c r="PMK38"/>
      <c r="PML38"/>
      <c r="PMM38"/>
      <c r="PMN38"/>
      <c r="PMO38"/>
      <c r="PMP38"/>
      <c r="PMQ38"/>
      <c r="PMR38"/>
      <c r="PMS38"/>
      <c r="PMT38"/>
      <c r="PMU38"/>
      <c r="PMV38"/>
      <c r="PMW38"/>
      <c r="PMX38"/>
      <c r="PMY38"/>
      <c r="PMZ38"/>
      <c r="PNA38"/>
      <c r="PNB38"/>
      <c r="PNC38"/>
      <c r="PND38"/>
      <c r="PNE38"/>
      <c r="PNF38"/>
      <c r="PNG38"/>
      <c r="PNH38"/>
      <c r="PNI38"/>
      <c r="PNJ38"/>
      <c r="PNK38"/>
      <c r="PNL38"/>
      <c r="PNM38"/>
      <c r="PNN38"/>
      <c r="PNO38"/>
      <c r="PNP38"/>
      <c r="PNQ38"/>
      <c r="PNR38"/>
      <c r="PNS38"/>
      <c r="PNT38"/>
      <c r="PNU38"/>
      <c r="PNV38"/>
      <c r="PNW38"/>
      <c r="PNX38"/>
      <c r="PNY38"/>
      <c r="PNZ38"/>
      <c r="POA38"/>
      <c r="POB38"/>
      <c r="POC38"/>
      <c r="POD38"/>
      <c r="POE38"/>
      <c r="POF38"/>
      <c r="POG38"/>
      <c r="POH38"/>
      <c r="POI38"/>
      <c r="POJ38"/>
      <c r="POK38"/>
      <c r="POL38"/>
      <c r="POM38"/>
      <c r="PON38"/>
      <c r="POO38"/>
      <c r="POP38"/>
      <c r="POQ38"/>
      <c r="POR38"/>
      <c r="POS38"/>
      <c r="POT38"/>
      <c r="POU38"/>
      <c r="POV38"/>
      <c r="POW38"/>
      <c r="POX38"/>
      <c r="POY38"/>
      <c r="POZ38"/>
      <c r="PPA38"/>
      <c r="PPB38"/>
      <c r="PPC38"/>
      <c r="PPD38"/>
      <c r="PPE38"/>
      <c r="PPF38"/>
      <c r="PPG38"/>
      <c r="PPH38"/>
      <c r="PPI38"/>
      <c r="PPJ38"/>
      <c r="PPK38"/>
      <c r="PPL38"/>
      <c r="PPM38"/>
      <c r="PPN38"/>
      <c r="PPO38"/>
      <c r="PPP38"/>
      <c r="PPQ38"/>
      <c r="PPR38"/>
      <c r="PPS38"/>
      <c r="PPT38"/>
      <c r="PPU38"/>
      <c r="PPV38"/>
      <c r="PPW38"/>
      <c r="PPX38"/>
      <c r="PPY38"/>
      <c r="PPZ38"/>
      <c r="PQA38"/>
      <c r="PQB38"/>
      <c r="PQC38"/>
      <c r="PQD38"/>
      <c r="PQE38"/>
      <c r="PQF38"/>
      <c r="PQG38"/>
      <c r="PQH38"/>
      <c r="PQI38"/>
      <c r="PQJ38"/>
      <c r="PQK38"/>
      <c r="PQL38"/>
      <c r="PQM38"/>
      <c r="PQN38"/>
      <c r="PQO38"/>
      <c r="PQP38"/>
      <c r="PQQ38"/>
      <c r="PQR38"/>
      <c r="PQS38"/>
      <c r="PQT38"/>
      <c r="PQU38"/>
      <c r="PQV38"/>
      <c r="PQW38"/>
      <c r="PQX38"/>
      <c r="PQY38"/>
      <c r="PQZ38"/>
      <c r="PRA38"/>
      <c r="PRB38"/>
      <c r="PRC38"/>
      <c r="PRD38"/>
      <c r="PRE38"/>
      <c r="PRF38"/>
      <c r="PRG38"/>
      <c r="PRH38"/>
      <c r="PRI38"/>
      <c r="PRJ38"/>
      <c r="PRK38"/>
      <c r="PRL38"/>
      <c r="PRM38"/>
      <c r="PRN38"/>
      <c r="PRO38"/>
      <c r="PRP38"/>
      <c r="PRQ38"/>
      <c r="PRR38"/>
      <c r="PRS38"/>
      <c r="PRT38"/>
      <c r="PRU38"/>
      <c r="PRV38"/>
      <c r="PRW38"/>
      <c r="PRX38"/>
      <c r="PRY38"/>
      <c r="PRZ38"/>
      <c r="PSA38"/>
      <c r="PSB38"/>
      <c r="PSC38"/>
      <c r="PSD38"/>
      <c r="PSE38"/>
      <c r="PSF38"/>
      <c r="PSG38"/>
      <c r="PSH38"/>
      <c r="PSI38"/>
      <c r="PSJ38"/>
      <c r="PSK38"/>
      <c r="PSL38"/>
      <c r="PSM38"/>
      <c r="PSN38"/>
      <c r="PSO38"/>
      <c r="PSP38"/>
      <c r="PSQ38"/>
      <c r="PSR38"/>
      <c r="PSS38"/>
      <c r="PST38"/>
      <c r="PSU38"/>
      <c r="PSV38"/>
      <c r="PSW38"/>
      <c r="PSX38"/>
      <c r="PSY38"/>
      <c r="PSZ38"/>
      <c r="PTA38"/>
      <c r="PTB38"/>
      <c r="PTC38"/>
      <c r="PTD38"/>
      <c r="PTE38"/>
      <c r="PTF38"/>
      <c r="PTG38"/>
      <c r="PTH38"/>
      <c r="PTI38"/>
      <c r="PTJ38"/>
      <c r="PTK38"/>
      <c r="PTL38"/>
      <c r="PTM38"/>
      <c r="PTN38"/>
      <c r="PTO38"/>
      <c r="PTP38"/>
      <c r="PTQ38"/>
      <c r="PTR38"/>
      <c r="PTS38"/>
      <c r="PTT38"/>
      <c r="PTU38"/>
      <c r="PTV38"/>
      <c r="PTW38"/>
      <c r="PTX38"/>
      <c r="PTY38"/>
      <c r="PTZ38"/>
      <c r="PUA38"/>
      <c r="PUB38"/>
      <c r="PUC38"/>
      <c r="PUD38"/>
      <c r="PUE38"/>
      <c r="PUF38"/>
      <c r="PUG38"/>
      <c r="PUH38"/>
      <c r="PUI38"/>
      <c r="PUJ38"/>
      <c r="PUK38"/>
      <c r="PUL38"/>
      <c r="PUM38"/>
      <c r="PUN38"/>
      <c r="PUO38"/>
      <c r="PUP38"/>
      <c r="PUQ38"/>
      <c r="PUR38"/>
      <c r="PUS38"/>
      <c r="PUT38"/>
      <c r="PUU38"/>
      <c r="PUV38"/>
      <c r="PUW38"/>
      <c r="PUX38"/>
      <c r="PUY38"/>
      <c r="PUZ38"/>
      <c r="PVA38"/>
      <c r="PVB38"/>
      <c r="PVC38"/>
      <c r="PVD38"/>
      <c r="PVE38"/>
      <c r="PVF38"/>
      <c r="PVG38"/>
      <c r="PVH38"/>
      <c r="PVI38"/>
      <c r="PVJ38"/>
      <c r="PVK38"/>
      <c r="PVL38"/>
      <c r="PVM38"/>
      <c r="PVN38"/>
      <c r="PVO38"/>
      <c r="PVP38"/>
      <c r="PVQ38"/>
      <c r="PVR38"/>
      <c r="PVS38"/>
      <c r="PVT38"/>
      <c r="PVU38"/>
      <c r="PVV38"/>
      <c r="PVW38"/>
      <c r="PVX38"/>
      <c r="PVY38"/>
      <c r="PVZ38"/>
      <c r="PWA38"/>
      <c r="PWB38"/>
      <c r="PWC38"/>
      <c r="PWD38"/>
      <c r="PWE38"/>
      <c r="PWF38"/>
      <c r="PWG38"/>
      <c r="PWH38"/>
      <c r="PWI38"/>
      <c r="PWJ38"/>
      <c r="PWK38"/>
      <c r="PWL38"/>
      <c r="PWM38"/>
      <c r="PWN38"/>
      <c r="PWO38"/>
      <c r="PWP38"/>
      <c r="PWQ38"/>
      <c r="PWR38"/>
      <c r="PWS38"/>
      <c r="PWT38"/>
      <c r="PWU38"/>
      <c r="PWV38"/>
      <c r="PWW38"/>
      <c r="PWX38"/>
      <c r="PWY38"/>
      <c r="PWZ38"/>
      <c r="PXA38"/>
      <c r="PXB38"/>
      <c r="PXC38"/>
      <c r="PXD38"/>
      <c r="PXE38"/>
      <c r="PXF38"/>
      <c r="PXG38"/>
      <c r="PXH38"/>
      <c r="PXI38"/>
      <c r="PXJ38"/>
      <c r="PXK38"/>
      <c r="PXL38"/>
      <c r="PXM38"/>
      <c r="PXN38"/>
      <c r="PXO38"/>
      <c r="PXP38"/>
      <c r="PXQ38"/>
      <c r="PXR38"/>
      <c r="PXS38"/>
      <c r="PXT38"/>
      <c r="PXU38"/>
      <c r="PXV38"/>
      <c r="PXW38"/>
      <c r="PXX38"/>
      <c r="PXY38"/>
      <c r="PXZ38"/>
      <c r="PYA38"/>
      <c r="PYB38"/>
      <c r="PYC38"/>
      <c r="PYD38"/>
      <c r="PYE38"/>
      <c r="PYF38"/>
      <c r="PYG38"/>
      <c r="PYH38"/>
      <c r="PYI38"/>
      <c r="PYJ38"/>
      <c r="PYK38"/>
      <c r="PYL38"/>
      <c r="PYM38"/>
      <c r="PYN38"/>
      <c r="PYO38"/>
      <c r="PYP38"/>
      <c r="PYQ38"/>
      <c r="PYR38"/>
      <c r="PYS38"/>
      <c r="PYT38"/>
      <c r="PYU38"/>
      <c r="PYV38"/>
      <c r="PYW38"/>
      <c r="PYX38"/>
      <c r="PYY38"/>
      <c r="PYZ38"/>
      <c r="PZA38"/>
      <c r="PZB38"/>
      <c r="PZC38"/>
      <c r="PZD38"/>
      <c r="PZE38"/>
      <c r="PZF38"/>
      <c r="PZG38"/>
      <c r="PZH38"/>
      <c r="PZI38"/>
      <c r="PZJ38"/>
      <c r="PZK38"/>
      <c r="PZL38"/>
      <c r="PZM38"/>
      <c r="PZN38"/>
      <c r="PZO38"/>
      <c r="PZP38"/>
      <c r="PZQ38"/>
      <c r="PZR38"/>
      <c r="PZS38"/>
      <c r="PZT38"/>
      <c r="PZU38"/>
      <c r="PZV38"/>
      <c r="PZW38"/>
      <c r="PZX38"/>
      <c r="PZY38"/>
      <c r="PZZ38"/>
      <c r="QAA38"/>
      <c r="QAB38"/>
      <c r="QAC38"/>
      <c r="QAD38"/>
      <c r="QAE38"/>
      <c r="QAF38"/>
      <c r="QAG38"/>
      <c r="QAH38"/>
      <c r="QAI38"/>
      <c r="QAJ38"/>
      <c r="QAK38"/>
      <c r="QAL38"/>
      <c r="QAM38"/>
      <c r="QAN38"/>
      <c r="QAO38"/>
      <c r="QAP38"/>
      <c r="QAQ38"/>
      <c r="QAR38"/>
      <c r="QAS38"/>
      <c r="QAT38"/>
      <c r="QAU38"/>
      <c r="QAV38"/>
      <c r="QAW38"/>
      <c r="QAX38"/>
      <c r="QAY38"/>
      <c r="QAZ38"/>
      <c r="QBA38"/>
      <c r="QBB38"/>
      <c r="QBC38"/>
      <c r="QBD38"/>
      <c r="QBE38"/>
      <c r="QBF38"/>
      <c r="QBG38"/>
      <c r="QBH38"/>
      <c r="QBI38"/>
      <c r="QBJ38"/>
      <c r="QBK38"/>
      <c r="QBL38"/>
      <c r="QBM38"/>
      <c r="QBN38"/>
      <c r="QBO38"/>
      <c r="QBP38"/>
      <c r="QBQ38"/>
      <c r="QBR38"/>
      <c r="QBS38"/>
      <c r="QBT38"/>
      <c r="QBU38"/>
      <c r="QBV38"/>
      <c r="QBW38"/>
      <c r="QBX38"/>
      <c r="QBY38"/>
      <c r="QBZ38"/>
      <c r="QCA38"/>
      <c r="QCB38"/>
      <c r="QCC38"/>
      <c r="QCD38"/>
      <c r="QCE38"/>
      <c r="QCF38"/>
      <c r="QCG38"/>
      <c r="QCH38"/>
      <c r="QCI38"/>
      <c r="QCJ38"/>
      <c r="QCK38"/>
      <c r="QCL38"/>
      <c r="QCM38"/>
      <c r="QCN38"/>
      <c r="QCO38"/>
      <c r="QCP38"/>
      <c r="QCQ38"/>
      <c r="QCR38"/>
      <c r="QCS38"/>
      <c r="QCT38"/>
      <c r="QCU38"/>
      <c r="QCV38"/>
      <c r="QCW38"/>
      <c r="QCX38"/>
      <c r="QCY38"/>
      <c r="QCZ38"/>
      <c r="QDA38"/>
      <c r="QDB38"/>
      <c r="QDC38"/>
      <c r="QDD38"/>
      <c r="QDE38"/>
      <c r="QDF38"/>
      <c r="QDG38"/>
      <c r="QDH38"/>
      <c r="QDI38"/>
      <c r="QDJ38"/>
      <c r="QDK38"/>
      <c r="QDL38"/>
      <c r="QDM38"/>
      <c r="QDN38"/>
      <c r="QDO38"/>
      <c r="QDP38"/>
      <c r="QDQ38"/>
      <c r="QDR38"/>
      <c r="QDS38"/>
      <c r="QDT38"/>
      <c r="QDU38"/>
      <c r="QDV38"/>
      <c r="QDW38"/>
      <c r="QDX38"/>
      <c r="QDY38"/>
      <c r="QDZ38"/>
      <c r="QEA38"/>
      <c r="QEB38"/>
      <c r="QEC38"/>
      <c r="QED38"/>
      <c r="QEE38"/>
      <c r="QEF38"/>
      <c r="QEG38"/>
      <c r="QEH38"/>
      <c r="QEI38"/>
      <c r="QEJ38"/>
      <c r="QEK38"/>
      <c r="QEL38"/>
      <c r="QEM38"/>
      <c r="QEN38"/>
      <c r="QEO38"/>
      <c r="QEP38"/>
      <c r="QEQ38"/>
      <c r="QER38"/>
      <c r="QES38"/>
      <c r="QET38"/>
      <c r="QEU38"/>
      <c r="QEV38"/>
      <c r="QEW38"/>
      <c r="QEX38"/>
      <c r="QEY38"/>
      <c r="QEZ38"/>
      <c r="QFA38"/>
      <c r="QFB38"/>
      <c r="QFC38"/>
      <c r="QFD38"/>
      <c r="QFE38"/>
      <c r="QFF38"/>
      <c r="QFG38"/>
      <c r="QFH38"/>
      <c r="QFI38"/>
      <c r="QFJ38"/>
      <c r="QFK38"/>
      <c r="QFL38"/>
      <c r="QFM38"/>
      <c r="QFN38"/>
      <c r="QFO38"/>
      <c r="QFP38"/>
      <c r="QFQ38"/>
      <c r="QFR38"/>
      <c r="QFS38"/>
      <c r="QFT38"/>
      <c r="QFU38"/>
      <c r="QFV38"/>
      <c r="QFW38"/>
      <c r="QFX38"/>
      <c r="QFY38"/>
      <c r="QFZ38"/>
      <c r="QGA38"/>
      <c r="QGB38"/>
      <c r="QGC38"/>
      <c r="QGD38"/>
      <c r="QGE38"/>
      <c r="QGF38"/>
      <c r="QGG38"/>
      <c r="QGH38"/>
      <c r="QGI38"/>
      <c r="QGJ38"/>
      <c r="QGK38"/>
      <c r="QGL38"/>
      <c r="QGM38"/>
      <c r="QGN38"/>
      <c r="QGO38"/>
      <c r="QGP38"/>
      <c r="QGQ38"/>
      <c r="QGR38"/>
      <c r="QGS38"/>
      <c r="QGT38"/>
      <c r="QGU38"/>
      <c r="QGV38"/>
      <c r="QGW38"/>
      <c r="QGX38"/>
      <c r="QGY38"/>
      <c r="QGZ38"/>
      <c r="QHA38"/>
      <c r="QHB38"/>
      <c r="QHC38"/>
      <c r="QHD38"/>
      <c r="QHE38"/>
      <c r="QHF38"/>
      <c r="QHG38"/>
      <c r="QHH38"/>
      <c r="QHI38"/>
      <c r="QHJ38"/>
      <c r="QHK38"/>
      <c r="QHL38"/>
      <c r="QHM38"/>
      <c r="QHN38"/>
      <c r="QHO38"/>
      <c r="QHP38"/>
      <c r="QHQ38"/>
      <c r="QHR38"/>
      <c r="QHS38"/>
      <c r="QHT38"/>
      <c r="QHU38"/>
      <c r="QHV38"/>
      <c r="QHW38"/>
      <c r="QHX38"/>
      <c r="QHY38"/>
      <c r="QHZ38"/>
      <c r="QIA38"/>
      <c r="QIB38"/>
      <c r="QIC38"/>
      <c r="QID38"/>
      <c r="QIE38"/>
      <c r="QIF38"/>
      <c r="QIG38"/>
      <c r="QIH38"/>
      <c r="QII38"/>
      <c r="QIJ38"/>
      <c r="QIK38"/>
      <c r="QIL38"/>
      <c r="QIM38"/>
      <c r="QIN38"/>
      <c r="QIO38"/>
      <c r="QIP38"/>
      <c r="QIQ38"/>
      <c r="QIR38"/>
      <c r="QIS38"/>
      <c r="QIT38"/>
      <c r="QIU38"/>
      <c r="QIV38"/>
      <c r="QIW38"/>
      <c r="QIX38"/>
      <c r="QIY38"/>
      <c r="QIZ38"/>
      <c r="QJA38"/>
      <c r="QJB38"/>
      <c r="QJC38"/>
      <c r="QJD38"/>
      <c r="QJE38"/>
      <c r="QJF38"/>
      <c r="QJG38"/>
      <c r="QJH38"/>
      <c r="QJI38"/>
      <c r="QJJ38"/>
      <c r="QJK38"/>
      <c r="QJL38"/>
      <c r="QJM38"/>
      <c r="QJN38"/>
      <c r="QJO38"/>
      <c r="QJP38"/>
      <c r="QJQ38"/>
      <c r="QJR38"/>
      <c r="QJS38"/>
      <c r="QJT38"/>
      <c r="QJU38"/>
      <c r="QJV38"/>
      <c r="QJW38"/>
      <c r="QJX38"/>
      <c r="QJY38"/>
      <c r="QJZ38"/>
      <c r="QKA38"/>
      <c r="QKB38"/>
      <c r="QKC38"/>
      <c r="QKD38"/>
      <c r="QKE38"/>
      <c r="QKF38"/>
      <c r="QKG38"/>
      <c r="QKH38"/>
      <c r="QKI38"/>
      <c r="QKJ38"/>
      <c r="QKK38"/>
      <c r="QKL38"/>
      <c r="QKM38"/>
      <c r="QKN38"/>
      <c r="QKO38"/>
      <c r="QKP38"/>
      <c r="QKQ38"/>
      <c r="QKR38"/>
      <c r="QKS38"/>
      <c r="QKT38"/>
      <c r="QKU38"/>
      <c r="QKV38"/>
      <c r="QKW38"/>
      <c r="QKX38"/>
      <c r="QKY38"/>
      <c r="QKZ38"/>
      <c r="QLA38"/>
      <c r="QLB38"/>
      <c r="QLC38"/>
      <c r="QLD38"/>
      <c r="QLE38"/>
      <c r="QLF38"/>
      <c r="QLG38"/>
      <c r="QLH38"/>
      <c r="QLI38"/>
      <c r="QLJ38"/>
      <c r="QLK38"/>
      <c r="QLL38"/>
      <c r="QLM38"/>
      <c r="QLN38"/>
      <c r="QLO38"/>
      <c r="QLP38"/>
      <c r="QLQ38"/>
      <c r="QLR38"/>
      <c r="QLS38"/>
      <c r="QLT38"/>
      <c r="QLU38"/>
      <c r="QLV38"/>
      <c r="QLW38"/>
      <c r="QLX38"/>
      <c r="QLY38"/>
      <c r="QLZ38"/>
      <c r="QMA38"/>
      <c r="QMB38"/>
      <c r="QMC38"/>
      <c r="QMD38"/>
      <c r="QME38"/>
      <c r="QMF38"/>
      <c r="QMG38"/>
      <c r="QMH38"/>
      <c r="QMI38"/>
      <c r="QMJ38"/>
      <c r="QMK38"/>
      <c r="QML38"/>
      <c r="QMM38"/>
      <c r="QMN38"/>
      <c r="QMO38"/>
      <c r="QMP38"/>
      <c r="QMQ38"/>
      <c r="QMR38"/>
      <c r="QMS38"/>
      <c r="QMT38"/>
      <c r="QMU38"/>
      <c r="QMV38"/>
      <c r="QMW38"/>
      <c r="QMX38"/>
      <c r="QMY38"/>
      <c r="QMZ38"/>
      <c r="QNA38"/>
      <c r="QNB38"/>
      <c r="QNC38"/>
      <c r="QND38"/>
      <c r="QNE38"/>
      <c r="QNF38"/>
      <c r="QNG38"/>
      <c r="QNH38"/>
      <c r="QNI38"/>
      <c r="QNJ38"/>
      <c r="QNK38"/>
      <c r="QNL38"/>
      <c r="QNM38"/>
      <c r="QNN38"/>
      <c r="QNO38"/>
      <c r="QNP38"/>
      <c r="QNQ38"/>
      <c r="QNR38"/>
      <c r="QNS38"/>
      <c r="QNT38"/>
      <c r="QNU38"/>
      <c r="QNV38"/>
      <c r="QNW38"/>
      <c r="QNX38"/>
      <c r="QNY38"/>
      <c r="QNZ38"/>
      <c r="QOA38"/>
      <c r="QOB38"/>
      <c r="QOC38"/>
      <c r="QOD38"/>
      <c r="QOE38"/>
      <c r="QOF38"/>
      <c r="QOG38"/>
      <c r="QOH38"/>
      <c r="QOI38"/>
      <c r="QOJ38"/>
      <c r="QOK38"/>
      <c r="QOL38"/>
      <c r="QOM38"/>
      <c r="QON38"/>
      <c r="QOO38"/>
      <c r="QOP38"/>
      <c r="QOQ38"/>
      <c r="QOR38"/>
      <c r="QOS38"/>
      <c r="QOT38"/>
      <c r="QOU38"/>
      <c r="QOV38"/>
      <c r="QOW38"/>
      <c r="QOX38"/>
      <c r="QOY38"/>
      <c r="QOZ38"/>
      <c r="QPA38"/>
      <c r="QPB38"/>
      <c r="QPC38"/>
      <c r="QPD38"/>
      <c r="QPE38"/>
      <c r="QPF38"/>
      <c r="QPG38"/>
      <c r="QPH38"/>
      <c r="QPI38"/>
      <c r="QPJ38"/>
      <c r="QPK38"/>
      <c r="QPL38"/>
      <c r="QPM38"/>
      <c r="QPN38"/>
      <c r="QPO38"/>
      <c r="QPP38"/>
      <c r="QPQ38"/>
      <c r="QPR38"/>
      <c r="QPS38"/>
      <c r="QPT38"/>
      <c r="QPU38"/>
      <c r="QPV38"/>
      <c r="QPW38"/>
      <c r="QPX38"/>
      <c r="QPY38"/>
      <c r="QPZ38"/>
      <c r="QQA38"/>
      <c r="QQB38"/>
      <c r="QQC38"/>
      <c r="QQD38"/>
      <c r="QQE38"/>
      <c r="QQF38"/>
      <c r="QQG38"/>
      <c r="QQH38"/>
      <c r="QQI38"/>
      <c r="QQJ38"/>
      <c r="QQK38"/>
      <c r="QQL38"/>
      <c r="QQM38"/>
      <c r="QQN38"/>
      <c r="QQO38"/>
      <c r="QQP38"/>
      <c r="QQQ38"/>
      <c r="QQR38"/>
      <c r="QQS38"/>
      <c r="QQT38"/>
      <c r="QQU38"/>
      <c r="QQV38"/>
      <c r="QQW38"/>
      <c r="QQX38"/>
      <c r="QQY38"/>
      <c r="QQZ38"/>
      <c r="QRA38"/>
      <c r="QRB38"/>
      <c r="QRC38"/>
      <c r="QRD38"/>
      <c r="QRE38"/>
      <c r="QRF38"/>
      <c r="QRG38"/>
      <c r="QRH38"/>
      <c r="QRI38"/>
      <c r="QRJ38"/>
      <c r="QRK38"/>
      <c r="QRL38"/>
      <c r="QRM38"/>
      <c r="QRN38"/>
      <c r="QRO38"/>
      <c r="QRP38"/>
      <c r="QRQ38"/>
      <c r="QRR38"/>
      <c r="QRS38"/>
      <c r="QRT38"/>
      <c r="QRU38"/>
      <c r="QRV38"/>
      <c r="QRW38"/>
      <c r="QRX38"/>
      <c r="QRY38"/>
      <c r="QRZ38"/>
      <c r="QSA38"/>
      <c r="QSB38"/>
      <c r="QSC38"/>
      <c r="QSD38"/>
      <c r="QSE38"/>
      <c r="QSF38"/>
      <c r="QSG38"/>
      <c r="QSH38"/>
      <c r="QSI38"/>
      <c r="QSJ38"/>
      <c r="QSK38"/>
      <c r="QSL38"/>
      <c r="QSM38"/>
      <c r="QSN38"/>
      <c r="QSO38"/>
      <c r="QSP38"/>
      <c r="QSQ38"/>
      <c r="QSR38"/>
      <c r="QSS38"/>
      <c r="QST38"/>
      <c r="QSU38"/>
      <c r="QSV38"/>
      <c r="QSW38"/>
      <c r="QSX38"/>
      <c r="QSY38"/>
      <c r="QSZ38"/>
      <c r="QTA38"/>
      <c r="QTB38"/>
      <c r="QTC38"/>
      <c r="QTD38"/>
      <c r="QTE38"/>
      <c r="QTF38"/>
      <c r="QTG38"/>
      <c r="QTH38"/>
      <c r="QTI38"/>
      <c r="QTJ38"/>
      <c r="QTK38"/>
      <c r="QTL38"/>
      <c r="QTM38"/>
      <c r="QTN38"/>
      <c r="QTO38"/>
      <c r="QTP38"/>
      <c r="QTQ38"/>
      <c r="QTR38"/>
      <c r="QTS38"/>
      <c r="QTT38"/>
      <c r="QTU38"/>
      <c r="QTV38"/>
      <c r="QTW38"/>
      <c r="QTX38"/>
      <c r="QTY38"/>
      <c r="QTZ38"/>
      <c r="QUA38"/>
      <c r="QUB38"/>
      <c r="QUC38"/>
      <c r="QUD38"/>
      <c r="QUE38"/>
      <c r="QUF38"/>
      <c r="QUG38"/>
      <c r="QUH38"/>
      <c r="QUI38"/>
      <c r="QUJ38"/>
      <c r="QUK38"/>
      <c r="QUL38"/>
      <c r="QUM38"/>
      <c r="QUN38"/>
      <c r="QUO38"/>
      <c r="QUP38"/>
      <c r="QUQ38"/>
      <c r="QUR38"/>
      <c r="QUS38"/>
      <c r="QUT38"/>
      <c r="QUU38"/>
      <c r="QUV38"/>
      <c r="QUW38"/>
      <c r="QUX38"/>
      <c r="QUY38"/>
      <c r="QUZ38"/>
      <c r="QVA38"/>
      <c r="QVB38"/>
      <c r="QVC38"/>
      <c r="QVD38"/>
      <c r="QVE38"/>
      <c r="QVF38"/>
      <c r="QVG38"/>
      <c r="QVH38"/>
      <c r="QVI38"/>
      <c r="QVJ38"/>
      <c r="QVK38"/>
      <c r="QVL38"/>
      <c r="QVM38"/>
      <c r="QVN38"/>
      <c r="QVO38"/>
      <c r="QVP38"/>
      <c r="QVQ38"/>
      <c r="QVR38"/>
      <c r="QVS38"/>
      <c r="QVT38"/>
      <c r="QVU38"/>
      <c r="QVV38"/>
      <c r="QVW38"/>
      <c r="QVX38"/>
      <c r="QVY38"/>
      <c r="QVZ38"/>
      <c r="QWA38"/>
      <c r="QWB38"/>
      <c r="QWC38"/>
      <c r="QWD38"/>
      <c r="QWE38"/>
      <c r="QWF38"/>
      <c r="QWG38"/>
      <c r="QWH38"/>
      <c r="QWI38"/>
      <c r="QWJ38"/>
      <c r="QWK38"/>
      <c r="QWL38"/>
      <c r="QWM38"/>
      <c r="QWN38"/>
      <c r="QWO38"/>
      <c r="QWP38"/>
      <c r="QWQ38"/>
      <c r="QWR38"/>
      <c r="QWS38"/>
      <c r="QWT38"/>
      <c r="QWU38"/>
      <c r="QWV38"/>
      <c r="QWW38"/>
      <c r="QWX38"/>
      <c r="QWY38"/>
      <c r="QWZ38"/>
      <c r="QXA38"/>
      <c r="QXB38"/>
      <c r="QXC38"/>
      <c r="QXD38"/>
      <c r="QXE38"/>
      <c r="QXF38"/>
      <c r="QXG38"/>
      <c r="QXH38"/>
      <c r="QXI38"/>
      <c r="QXJ38"/>
      <c r="QXK38"/>
      <c r="QXL38"/>
      <c r="QXM38"/>
      <c r="QXN38"/>
      <c r="QXO38"/>
      <c r="QXP38"/>
      <c r="QXQ38"/>
      <c r="QXR38"/>
      <c r="QXS38"/>
      <c r="QXT38"/>
      <c r="QXU38"/>
      <c r="QXV38"/>
      <c r="QXW38"/>
      <c r="QXX38"/>
      <c r="QXY38"/>
      <c r="QXZ38"/>
      <c r="QYA38"/>
      <c r="QYB38"/>
      <c r="QYC38"/>
      <c r="QYD38"/>
      <c r="QYE38"/>
      <c r="QYF38"/>
      <c r="QYG38"/>
      <c r="QYH38"/>
      <c r="QYI38"/>
      <c r="QYJ38"/>
      <c r="QYK38"/>
      <c r="QYL38"/>
      <c r="QYM38"/>
      <c r="QYN38"/>
      <c r="QYO38"/>
      <c r="QYP38"/>
      <c r="QYQ38"/>
      <c r="QYR38"/>
      <c r="QYS38"/>
      <c r="QYT38"/>
      <c r="QYU38"/>
      <c r="QYV38"/>
      <c r="QYW38"/>
      <c r="QYX38"/>
      <c r="QYY38"/>
      <c r="QYZ38"/>
      <c r="QZA38"/>
      <c r="QZB38"/>
      <c r="QZC38"/>
      <c r="QZD38"/>
      <c r="QZE38"/>
      <c r="QZF38"/>
      <c r="QZG38"/>
      <c r="QZH38"/>
      <c r="QZI38"/>
      <c r="QZJ38"/>
      <c r="QZK38"/>
      <c r="QZL38"/>
      <c r="QZM38"/>
      <c r="QZN38"/>
      <c r="QZO38"/>
      <c r="QZP38"/>
      <c r="QZQ38"/>
      <c r="QZR38"/>
      <c r="QZS38"/>
      <c r="QZT38"/>
      <c r="QZU38"/>
      <c r="QZV38"/>
      <c r="QZW38"/>
      <c r="QZX38"/>
      <c r="QZY38"/>
      <c r="QZZ38"/>
      <c r="RAA38"/>
      <c r="RAB38"/>
      <c r="RAC38"/>
      <c r="RAD38"/>
      <c r="RAE38"/>
      <c r="RAF38"/>
      <c r="RAG38"/>
      <c r="RAH38"/>
      <c r="RAI38"/>
      <c r="RAJ38"/>
      <c r="RAK38"/>
      <c r="RAL38"/>
      <c r="RAM38"/>
      <c r="RAN38"/>
      <c r="RAO38"/>
      <c r="RAP38"/>
      <c r="RAQ38"/>
      <c r="RAR38"/>
      <c r="RAS38"/>
      <c r="RAT38"/>
      <c r="RAU38"/>
      <c r="RAV38"/>
      <c r="RAW38"/>
      <c r="RAX38"/>
      <c r="RAY38"/>
      <c r="RAZ38"/>
      <c r="RBA38"/>
      <c r="RBB38"/>
      <c r="RBC38"/>
      <c r="RBD38"/>
      <c r="RBE38"/>
      <c r="RBF38"/>
      <c r="RBG38"/>
      <c r="RBH38"/>
      <c r="RBI38"/>
      <c r="RBJ38"/>
      <c r="RBK38"/>
      <c r="RBL38"/>
      <c r="RBM38"/>
      <c r="RBN38"/>
      <c r="RBO38"/>
      <c r="RBP38"/>
      <c r="RBQ38"/>
      <c r="RBR38"/>
      <c r="RBS38"/>
      <c r="RBT38"/>
      <c r="RBU38"/>
      <c r="RBV38"/>
      <c r="RBW38"/>
      <c r="RBX38"/>
      <c r="RBY38"/>
      <c r="RBZ38"/>
      <c r="RCA38"/>
      <c r="RCB38"/>
      <c r="RCC38"/>
      <c r="RCD38"/>
      <c r="RCE38"/>
      <c r="RCF38"/>
      <c r="RCG38"/>
      <c r="RCH38"/>
      <c r="RCI38"/>
      <c r="RCJ38"/>
      <c r="RCK38"/>
      <c r="RCL38"/>
      <c r="RCM38"/>
      <c r="RCN38"/>
      <c r="RCO38"/>
      <c r="RCP38"/>
      <c r="RCQ38"/>
      <c r="RCR38"/>
      <c r="RCS38"/>
      <c r="RCT38"/>
      <c r="RCU38"/>
      <c r="RCV38"/>
      <c r="RCW38"/>
      <c r="RCX38"/>
      <c r="RCY38"/>
      <c r="RCZ38"/>
      <c r="RDA38"/>
      <c r="RDB38"/>
      <c r="RDC38"/>
      <c r="RDD38"/>
      <c r="RDE38"/>
      <c r="RDF38"/>
      <c r="RDG38"/>
      <c r="RDH38"/>
      <c r="RDI38"/>
      <c r="RDJ38"/>
      <c r="RDK38"/>
      <c r="RDL38"/>
      <c r="RDM38"/>
      <c r="RDN38"/>
      <c r="RDO38"/>
      <c r="RDP38"/>
      <c r="RDQ38"/>
      <c r="RDR38"/>
      <c r="RDS38"/>
      <c r="RDT38"/>
      <c r="RDU38"/>
      <c r="RDV38"/>
      <c r="RDW38"/>
      <c r="RDX38"/>
      <c r="RDY38"/>
      <c r="RDZ38"/>
      <c r="REA38"/>
      <c r="REB38"/>
      <c r="REC38"/>
      <c r="RED38"/>
      <c r="REE38"/>
      <c r="REF38"/>
      <c r="REG38"/>
      <c r="REH38"/>
      <c r="REI38"/>
      <c r="REJ38"/>
      <c r="REK38"/>
      <c r="REL38"/>
      <c r="REM38"/>
      <c r="REN38"/>
      <c r="REO38"/>
      <c r="REP38"/>
      <c r="REQ38"/>
      <c r="RER38"/>
      <c r="RES38"/>
      <c r="RET38"/>
      <c r="REU38"/>
      <c r="REV38"/>
      <c r="REW38"/>
      <c r="REX38"/>
      <c r="REY38"/>
      <c r="REZ38"/>
      <c r="RFA38"/>
      <c r="RFB38"/>
      <c r="RFC38"/>
      <c r="RFD38"/>
      <c r="RFE38"/>
      <c r="RFF38"/>
      <c r="RFG38"/>
      <c r="RFH38"/>
      <c r="RFI38"/>
      <c r="RFJ38"/>
      <c r="RFK38"/>
      <c r="RFL38"/>
      <c r="RFM38"/>
      <c r="RFN38"/>
      <c r="RFO38"/>
      <c r="RFP38"/>
      <c r="RFQ38"/>
      <c r="RFR38"/>
      <c r="RFS38"/>
      <c r="RFT38"/>
      <c r="RFU38"/>
      <c r="RFV38"/>
      <c r="RFW38"/>
      <c r="RFX38"/>
      <c r="RFY38"/>
      <c r="RFZ38"/>
      <c r="RGA38"/>
      <c r="RGB38"/>
      <c r="RGC38"/>
      <c r="RGD38"/>
      <c r="RGE38"/>
      <c r="RGF38"/>
      <c r="RGG38"/>
      <c r="RGH38"/>
      <c r="RGI38"/>
      <c r="RGJ38"/>
      <c r="RGK38"/>
      <c r="RGL38"/>
      <c r="RGM38"/>
      <c r="RGN38"/>
      <c r="RGO38"/>
      <c r="RGP38"/>
      <c r="RGQ38"/>
      <c r="RGR38"/>
      <c r="RGS38"/>
      <c r="RGT38"/>
      <c r="RGU38"/>
      <c r="RGV38"/>
      <c r="RGW38"/>
      <c r="RGX38"/>
      <c r="RGY38"/>
      <c r="RGZ38"/>
      <c r="RHA38"/>
      <c r="RHB38"/>
      <c r="RHC38"/>
      <c r="RHD38"/>
      <c r="RHE38"/>
      <c r="RHF38"/>
      <c r="RHG38"/>
      <c r="RHH38"/>
      <c r="RHI38"/>
      <c r="RHJ38"/>
      <c r="RHK38"/>
      <c r="RHL38"/>
      <c r="RHM38"/>
      <c r="RHN38"/>
      <c r="RHO38"/>
      <c r="RHP38"/>
      <c r="RHQ38"/>
      <c r="RHR38"/>
      <c r="RHS38"/>
      <c r="RHT38"/>
      <c r="RHU38"/>
      <c r="RHV38"/>
      <c r="RHW38"/>
      <c r="RHX38"/>
      <c r="RHY38"/>
      <c r="RHZ38"/>
      <c r="RIA38"/>
      <c r="RIB38"/>
      <c r="RIC38"/>
      <c r="RID38"/>
      <c r="RIE38"/>
      <c r="RIF38"/>
      <c r="RIG38"/>
      <c r="RIH38"/>
      <c r="RII38"/>
      <c r="RIJ38"/>
      <c r="RIK38"/>
      <c r="RIL38"/>
      <c r="RIM38"/>
      <c r="RIN38"/>
      <c r="RIO38"/>
      <c r="RIP38"/>
      <c r="RIQ38"/>
      <c r="RIR38"/>
      <c r="RIS38"/>
      <c r="RIT38"/>
      <c r="RIU38"/>
      <c r="RIV38"/>
      <c r="RIW38"/>
      <c r="RIX38"/>
      <c r="RIY38"/>
      <c r="RIZ38"/>
      <c r="RJA38"/>
      <c r="RJB38"/>
      <c r="RJC38"/>
      <c r="RJD38"/>
      <c r="RJE38"/>
      <c r="RJF38"/>
      <c r="RJG38"/>
      <c r="RJH38"/>
      <c r="RJI38"/>
      <c r="RJJ38"/>
      <c r="RJK38"/>
      <c r="RJL38"/>
      <c r="RJM38"/>
      <c r="RJN38"/>
      <c r="RJO38"/>
      <c r="RJP38"/>
      <c r="RJQ38"/>
      <c r="RJR38"/>
      <c r="RJS38"/>
      <c r="RJT38"/>
      <c r="RJU38"/>
      <c r="RJV38"/>
      <c r="RJW38"/>
      <c r="RJX38"/>
      <c r="RJY38"/>
      <c r="RJZ38"/>
      <c r="RKA38"/>
      <c r="RKB38"/>
      <c r="RKC38"/>
      <c r="RKD38"/>
      <c r="RKE38"/>
      <c r="RKF38"/>
      <c r="RKG38"/>
      <c r="RKH38"/>
      <c r="RKI38"/>
      <c r="RKJ38"/>
      <c r="RKK38"/>
      <c r="RKL38"/>
      <c r="RKM38"/>
      <c r="RKN38"/>
      <c r="RKO38"/>
      <c r="RKP38"/>
      <c r="RKQ38"/>
      <c r="RKR38"/>
      <c r="RKS38"/>
      <c r="RKT38"/>
      <c r="RKU38"/>
      <c r="RKV38"/>
      <c r="RKW38"/>
      <c r="RKX38"/>
      <c r="RKY38"/>
      <c r="RKZ38"/>
      <c r="RLA38"/>
      <c r="RLB38"/>
      <c r="RLC38"/>
      <c r="RLD38"/>
      <c r="RLE38"/>
      <c r="RLF38"/>
      <c r="RLG38"/>
      <c r="RLH38"/>
      <c r="RLI38"/>
      <c r="RLJ38"/>
      <c r="RLK38"/>
      <c r="RLL38"/>
      <c r="RLM38"/>
      <c r="RLN38"/>
      <c r="RLO38"/>
      <c r="RLP38"/>
      <c r="RLQ38"/>
      <c r="RLR38"/>
      <c r="RLS38"/>
      <c r="RLT38"/>
      <c r="RLU38"/>
      <c r="RLV38"/>
      <c r="RLW38"/>
      <c r="RLX38"/>
      <c r="RLY38"/>
      <c r="RLZ38"/>
      <c r="RMA38"/>
      <c r="RMB38"/>
      <c r="RMC38"/>
      <c r="RMD38"/>
      <c r="RME38"/>
      <c r="RMF38"/>
      <c r="RMG38"/>
      <c r="RMH38"/>
      <c r="RMI38"/>
      <c r="RMJ38"/>
      <c r="RMK38"/>
      <c r="RML38"/>
      <c r="RMM38"/>
      <c r="RMN38"/>
      <c r="RMO38"/>
      <c r="RMP38"/>
      <c r="RMQ38"/>
      <c r="RMR38"/>
      <c r="RMS38"/>
      <c r="RMT38"/>
      <c r="RMU38"/>
      <c r="RMV38"/>
      <c r="RMW38"/>
      <c r="RMX38"/>
      <c r="RMY38"/>
      <c r="RMZ38"/>
      <c r="RNA38"/>
      <c r="RNB38"/>
      <c r="RNC38"/>
      <c r="RND38"/>
      <c r="RNE38"/>
      <c r="RNF38"/>
      <c r="RNG38"/>
      <c r="RNH38"/>
      <c r="RNI38"/>
      <c r="RNJ38"/>
      <c r="RNK38"/>
      <c r="RNL38"/>
      <c r="RNM38"/>
      <c r="RNN38"/>
      <c r="RNO38"/>
      <c r="RNP38"/>
      <c r="RNQ38"/>
      <c r="RNR38"/>
      <c r="RNS38"/>
      <c r="RNT38"/>
      <c r="RNU38"/>
      <c r="RNV38"/>
      <c r="RNW38"/>
      <c r="RNX38"/>
      <c r="RNY38"/>
      <c r="RNZ38"/>
      <c r="ROA38"/>
      <c r="ROB38"/>
      <c r="ROC38"/>
      <c r="ROD38"/>
      <c r="ROE38"/>
      <c r="ROF38"/>
      <c r="ROG38"/>
      <c r="ROH38"/>
      <c r="ROI38"/>
      <c r="ROJ38"/>
      <c r="ROK38"/>
      <c r="ROL38"/>
      <c r="ROM38"/>
      <c r="RON38"/>
      <c r="ROO38"/>
      <c r="ROP38"/>
      <c r="ROQ38"/>
      <c r="ROR38"/>
      <c r="ROS38"/>
      <c r="ROT38"/>
      <c r="ROU38"/>
      <c r="ROV38"/>
      <c r="ROW38"/>
      <c r="ROX38"/>
      <c r="ROY38"/>
      <c r="ROZ38"/>
      <c r="RPA38"/>
      <c r="RPB38"/>
      <c r="RPC38"/>
      <c r="RPD38"/>
      <c r="RPE38"/>
      <c r="RPF38"/>
      <c r="RPG38"/>
      <c r="RPH38"/>
      <c r="RPI38"/>
      <c r="RPJ38"/>
      <c r="RPK38"/>
      <c r="RPL38"/>
      <c r="RPM38"/>
      <c r="RPN38"/>
      <c r="RPO38"/>
      <c r="RPP38"/>
      <c r="RPQ38"/>
      <c r="RPR38"/>
      <c r="RPS38"/>
      <c r="RPT38"/>
      <c r="RPU38"/>
      <c r="RPV38"/>
      <c r="RPW38"/>
      <c r="RPX38"/>
      <c r="RPY38"/>
      <c r="RPZ38"/>
      <c r="RQA38"/>
      <c r="RQB38"/>
      <c r="RQC38"/>
      <c r="RQD38"/>
      <c r="RQE38"/>
      <c r="RQF38"/>
      <c r="RQG38"/>
      <c r="RQH38"/>
      <c r="RQI38"/>
      <c r="RQJ38"/>
      <c r="RQK38"/>
      <c r="RQL38"/>
      <c r="RQM38"/>
      <c r="RQN38"/>
      <c r="RQO38"/>
      <c r="RQP38"/>
      <c r="RQQ38"/>
      <c r="RQR38"/>
      <c r="RQS38"/>
      <c r="RQT38"/>
      <c r="RQU38"/>
      <c r="RQV38"/>
      <c r="RQW38"/>
      <c r="RQX38"/>
      <c r="RQY38"/>
      <c r="RQZ38"/>
      <c r="RRA38"/>
      <c r="RRB38"/>
      <c r="RRC38"/>
      <c r="RRD38"/>
      <c r="RRE38"/>
      <c r="RRF38"/>
      <c r="RRG38"/>
      <c r="RRH38"/>
      <c r="RRI38"/>
      <c r="RRJ38"/>
      <c r="RRK38"/>
      <c r="RRL38"/>
      <c r="RRM38"/>
      <c r="RRN38"/>
      <c r="RRO38"/>
      <c r="RRP38"/>
      <c r="RRQ38"/>
      <c r="RRR38"/>
      <c r="RRS38"/>
      <c r="RRT38"/>
      <c r="RRU38"/>
      <c r="RRV38"/>
      <c r="RRW38"/>
      <c r="RRX38"/>
      <c r="RRY38"/>
      <c r="RRZ38"/>
      <c r="RSA38"/>
      <c r="RSB38"/>
      <c r="RSC38"/>
      <c r="RSD38"/>
      <c r="RSE38"/>
      <c r="RSF38"/>
      <c r="RSG38"/>
      <c r="RSH38"/>
      <c r="RSI38"/>
      <c r="RSJ38"/>
      <c r="RSK38"/>
      <c r="RSL38"/>
      <c r="RSM38"/>
      <c r="RSN38"/>
      <c r="RSO38"/>
      <c r="RSP38"/>
      <c r="RSQ38"/>
      <c r="RSR38"/>
      <c r="RSS38"/>
      <c r="RST38"/>
      <c r="RSU38"/>
      <c r="RSV38"/>
      <c r="RSW38"/>
      <c r="RSX38"/>
      <c r="RSY38"/>
      <c r="RSZ38"/>
      <c r="RTA38"/>
      <c r="RTB38"/>
      <c r="RTC38"/>
      <c r="RTD38"/>
      <c r="RTE38"/>
      <c r="RTF38"/>
      <c r="RTG38"/>
      <c r="RTH38"/>
      <c r="RTI38"/>
      <c r="RTJ38"/>
      <c r="RTK38"/>
      <c r="RTL38"/>
      <c r="RTM38"/>
      <c r="RTN38"/>
      <c r="RTO38"/>
      <c r="RTP38"/>
      <c r="RTQ38"/>
      <c r="RTR38"/>
      <c r="RTS38"/>
      <c r="RTT38"/>
      <c r="RTU38"/>
      <c r="RTV38"/>
      <c r="RTW38"/>
      <c r="RTX38"/>
      <c r="RTY38"/>
      <c r="RTZ38"/>
      <c r="RUA38"/>
      <c r="RUB38"/>
      <c r="RUC38"/>
      <c r="RUD38"/>
      <c r="RUE38"/>
      <c r="RUF38"/>
      <c r="RUG38"/>
      <c r="RUH38"/>
      <c r="RUI38"/>
      <c r="RUJ38"/>
      <c r="RUK38"/>
      <c r="RUL38"/>
      <c r="RUM38"/>
      <c r="RUN38"/>
      <c r="RUO38"/>
      <c r="RUP38"/>
      <c r="RUQ38"/>
      <c r="RUR38"/>
      <c r="RUS38"/>
      <c r="RUT38"/>
      <c r="RUU38"/>
      <c r="RUV38"/>
      <c r="RUW38"/>
      <c r="RUX38"/>
      <c r="RUY38"/>
      <c r="RUZ38"/>
      <c r="RVA38"/>
      <c r="RVB38"/>
      <c r="RVC38"/>
      <c r="RVD38"/>
      <c r="RVE38"/>
      <c r="RVF38"/>
      <c r="RVG38"/>
      <c r="RVH38"/>
      <c r="RVI38"/>
      <c r="RVJ38"/>
      <c r="RVK38"/>
      <c r="RVL38"/>
      <c r="RVM38"/>
      <c r="RVN38"/>
      <c r="RVO38"/>
      <c r="RVP38"/>
      <c r="RVQ38"/>
      <c r="RVR38"/>
      <c r="RVS38"/>
      <c r="RVT38"/>
      <c r="RVU38"/>
      <c r="RVV38"/>
      <c r="RVW38"/>
      <c r="RVX38"/>
      <c r="RVY38"/>
      <c r="RVZ38"/>
      <c r="RWA38"/>
      <c r="RWB38"/>
      <c r="RWC38"/>
      <c r="RWD38"/>
      <c r="RWE38"/>
      <c r="RWF38"/>
      <c r="RWG38"/>
      <c r="RWH38"/>
      <c r="RWI38"/>
      <c r="RWJ38"/>
      <c r="RWK38"/>
      <c r="RWL38"/>
      <c r="RWM38"/>
      <c r="RWN38"/>
      <c r="RWO38"/>
      <c r="RWP38"/>
      <c r="RWQ38"/>
      <c r="RWR38"/>
      <c r="RWS38"/>
      <c r="RWT38"/>
      <c r="RWU38"/>
      <c r="RWV38"/>
      <c r="RWW38"/>
      <c r="RWX38"/>
      <c r="RWY38"/>
      <c r="RWZ38"/>
      <c r="RXA38"/>
      <c r="RXB38"/>
      <c r="RXC38"/>
      <c r="RXD38"/>
      <c r="RXE38"/>
      <c r="RXF38"/>
      <c r="RXG38"/>
      <c r="RXH38"/>
      <c r="RXI38"/>
      <c r="RXJ38"/>
      <c r="RXK38"/>
      <c r="RXL38"/>
      <c r="RXM38"/>
      <c r="RXN38"/>
      <c r="RXO38"/>
      <c r="RXP38"/>
      <c r="RXQ38"/>
      <c r="RXR38"/>
      <c r="RXS38"/>
      <c r="RXT38"/>
      <c r="RXU38"/>
      <c r="RXV38"/>
      <c r="RXW38"/>
      <c r="RXX38"/>
      <c r="RXY38"/>
      <c r="RXZ38"/>
      <c r="RYA38"/>
      <c r="RYB38"/>
      <c r="RYC38"/>
      <c r="RYD38"/>
      <c r="RYE38"/>
      <c r="RYF38"/>
      <c r="RYG38"/>
      <c r="RYH38"/>
      <c r="RYI38"/>
      <c r="RYJ38"/>
      <c r="RYK38"/>
      <c r="RYL38"/>
      <c r="RYM38"/>
      <c r="RYN38"/>
      <c r="RYO38"/>
      <c r="RYP38"/>
      <c r="RYQ38"/>
      <c r="RYR38"/>
      <c r="RYS38"/>
      <c r="RYT38"/>
      <c r="RYU38"/>
      <c r="RYV38"/>
      <c r="RYW38"/>
      <c r="RYX38"/>
      <c r="RYY38"/>
      <c r="RYZ38"/>
      <c r="RZA38"/>
      <c r="RZB38"/>
      <c r="RZC38"/>
      <c r="RZD38"/>
      <c r="RZE38"/>
      <c r="RZF38"/>
      <c r="RZG38"/>
      <c r="RZH38"/>
      <c r="RZI38"/>
      <c r="RZJ38"/>
      <c r="RZK38"/>
      <c r="RZL38"/>
      <c r="RZM38"/>
      <c r="RZN38"/>
      <c r="RZO38"/>
      <c r="RZP38"/>
      <c r="RZQ38"/>
      <c r="RZR38"/>
      <c r="RZS38"/>
      <c r="RZT38"/>
      <c r="RZU38"/>
      <c r="RZV38"/>
      <c r="RZW38"/>
      <c r="RZX38"/>
      <c r="RZY38"/>
      <c r="RZZ38"/>
      <c r="SAA38"/>
      <c r="SAB38"/>
      <c r="SAC38"/>
      <c r="SAD38"/>
      <c r="SAE38"/>
      <c r="SAF38"/>
      <c r="SAG38"/>
      <c r="SAH38"/>
      <c r="SAI38"/>
      <c r="SAJ38"/>
      <c r="SAK38"/>
      <c r="SAL38"/>
      <c r="SAM38"/>
      <c r="SAN38"/>
      <c r="SAO38"/>
      <c r="SAP38"/>
      <c r="SAQ38"/>
      <c r="SAR38"/>
      <c r="SAS38"/>
      <c r="SAT38"/>
      <c r="SAU38"/>
      <c r="SAV38"/>
      <c r="SAW38"/>
      <c r="SAX38"/>
      <c r="SAY38"/>
      <c r="SAZ38"/>
      <c r="SBA38"/>
      <c r="SBB38"/>
      <c r="SBC38"/>
      <c r="SBD38"/>
      <c r="SBE38"/>
      <c r="SBF38"/>
      <c r="SBG38"/>
      <c r="SBH38"/>
      <c r="SBI38"/>
      <c r="SBJ38"/>
      <c r="SBK38"/>
      <c r="SBL38"/>
      <c r="SBM38"/>
      <c r="SBN38"/>
      <c r="SBO38"/>
      <c r="SBP38"/>
      <c r="SBQ38"/>
      <c r="SBR38"/>
      <c r="SBS38"/>
      <c r="SBT38"/>
      <c r="SBU38"/>
      <c r="SBV38"/>
      <c r="SBW38"/>
      <c r="SBX38"/>
      <c r="SBY38"/>
      <c r="SBZ38"/>
      <c r="SCA38"/>
      <c r="SCB38"/>
      <c r="SCC38"/>
      <c r="SCD38"/>
      <c r="SCE38"/>
      <c r="SCF38"/>
      <c r="SCG38"/>
      <c r="SCH38"/>
      <c r="SCI38"/>
      <c r="SCJ38"/>
      <c r="SCK38"/>
      <c r="SCL38"/>
      <c r="SCM38"/>
      <c r="SCN38"/>
      <c r="SCO38"/>
      <c r="SCP38"/>
      <c r="SCQ38"/>
      <c r="SCR38"/>
      <c r="SCS38"/>
      <c r="SCT38"/>
      <c r="SCU38"/>
      <c r="SCV38"/>
      <c r="SCW38"/>
      <c r="SCX38"/>
      <c r="SCY38"/>
      <c r="SCZ38"/>
      <c r="SDA38"/>
      <c r="SDB38"/>
      <c r="SDC38"/>
      <c r="SDD38"/>
      <c r="SDE38"/>
      <c r="SDF38"/>
      <c r="SDG38"/>
      <c r="SDH38"/>
      <c r="SDI38"/>
      <c r="SDJ38"/>
      <c r="SDK38"/>
      <c r="SDL38"/>
      <c r="SDM38"/>
      <c r="SDN38"/>
      <c r="SDO38"/>
      <c r="SDP38"/>
      <c r="SDQ38"/>
      <c r="SDR38"/>
      <c r="SDS38"/>
      <c r="SDT38"/>
      <c r="SDU38"/>
      <c r="SDV38"/>
      <c r="SDW38"/>
      <c r="SDX38"/>
      <c r="SDY38"/>
      <c r="SDZ38"/>
      <c r="SEA38"/>
      <c r="SEB38"/>
      <c r="SEC38"/>
      <c r="SED38"/>
      <c r="SEE38"/>
      <c r="SEF38"/>
      <c r="SEG38"/>
      <c r="SEH38"/>
      <c r="SEI38"/>
      <c r="SEJ38"/>
      <c r="SEK38"/>
      <c r="SEL38"/>
      <c r="SEM38"/>
      <c r="SEN38"/>
      <c r="SEO38"/>
      <c r="SEP38"/>
      <c r="SEQ38"/>
      <c r="SER38"/>
      <c r="SES38"/>
      <c r="SET38"/>
      <c r="SEU38"/>
      <c r="SEV38"/>
      <c r="SEW38"/>
      <c r="SEX38"/>
      <c r="SEY38"/>
      <c r="SEZ38"/>
      <c r="SFA38"/>
      <c r="SFB38"/>
      <c r="SFC38"/>
      <c r="SFD38"/>
      <c r="SFE38"/>
      <c r="SFF38"/>
      <c r="SFG38"/>
      <c r="SFH38"/>
      <c r="SFI38"/>
      <c r="SFJ38"/>
      <c r="SFK38"/>
      <c r="SFL38"/>
      <c r="SFM38"/>
      <c r="SFN38"/>
      <c r="SFO38"/>
      <c r="SFP38"/>
      <c r="SFQ38"/>
      <c r="SFR38"/>
      <c r="SFS38"/>
      <c r="SFT38"/>
      <c r="SFU38"/>
      <c r="SFV38"/>
      <c r="SFW38"/>
      <c r="SFX38"/>
      <c r="SFY38"/>
      <c r="SFZ38"/>
      <c r="SGA38"/>
      <c r="SGB38"/>
      <c r="SGC38"/>
      <c r="SGD38"/>
      <c r="SGE38"/>
      <c r="SGF38"/>
      <c r="SGG38"/>
      <c r="SGH38"/>
      <c r="SGI38"/>
      <c r="SGJ38"/>
      <c r="SGK38"/>
      <c r="SGL38"/>
      <c r="SGM38"/>
      <c r="SGN38"/>
      <c r="SGO38"/>
      <c r="SGP38"/>
      <c r="SGQ38"/>
      <c r="SGR38"/>
      <c r="SGS38"/>
      <c r="SGT38"/>
      <c r="SGU38"/>
      <c r="SGV38"/>
      <c r="SGW38"/>
      <c r="SGX38"/>
      <c r="SGY38"/>
      <c r="SGZ38"/>
      <c r="SHA38"/>
      <c r="SHB38"/>
      <c r="SHC38"/>
      <c r="SHD38"/>
      <c r="SHE38"/>
      <c r="SHF38"/>
      <c r="SHG38"/>
      <c r="SHH38"/>
      <c r="SHI38"/>
      <c r="SHJ38"/>
      <c r="SHK38"/>
      <c r="SHL38"/>
      <c r="SHM38"/>
      <c r="SHN38"/>
      <c r="SHO38"/>
      <c r="SHP38"/>
      <c r="SHQ38"/>
      <c r="SHR38"/>
      <c r="SHS38"/>
      <c r="SHT38"/>
      <c r="SHU38"/>
      <c r="SHV38"/>
      <c r="SHW38"/>
      <c r="SHX38"/>
      <c r="SHY38"/>
      <c r="SHZ38"/>
      <c r="SIA38"/>
      <c r="SIB38"/>
      <c r="SIC38"/>
      <c r="SID38"/>
      <c r="SIE38"/>
      <c r="SIF38"/>
      <c r="SIG38"/>
      <c r="SIH38"/>
      <c r="SII38"/>
      <c r="SIJ38"/>
      <c r="SIK38"/>
      <c r="SIL38"/>
      <c r="SIM38"/>
      <c r="SIN38"/>
      <c r="SIO38"/>
      <c r="SIP38"/>
      <c r="SIQ38"/>
      <c r="SIR38"/>
      <c r="SIS38"/>
      <c r="SIT38"/>
      <c r="SIU38"/>
      <c r="SIV38"/>
      <c r="SIW38"/>
      <c r="SIX38"/>
      <c r="SIY38"/>
      <c r="SIZ38"/>
      <c r="SJA38"/>
      <c r="SJB38"/>
      <c r="SJC38"/>
      <c r="SJD38"/>
      <c r="SJE38"/>
      <c r="SJF38"/>
      <c r="SJG38"/>
      <c r="SJH38"/>
      <c r="SJI38"/>
      <c r="SJJ38"/>
      <c r="SJK38"/>
      <c r="SJL38"/>
      <c r="SJM38"/>
      <c r="SJN38"/>
      <c r="SJO38"/>
      <c r="SJP38"/>
      <c r="SJQ38"/>
      <c r="SJR38"/>
      <c r="SJS38"/>
      <c r="SJT38"/>
      <c r="SJU38"/>
      <c r="SJV38"/>
      <c r="SJW38"/>
      <c r="SJX38"/>
      <c r="SJY38"/>
      <c r="SJZ38"/>
      <c r="SKA38"/>
      <c r="SKB38"/>
      <c r="SKC38"/>
      <c r="SKD38"/>
      <c r="SKE38"/>
      <c r="SKF38"/>
      <c r="SKG38"/>
      <c r="SKH38"/>
      <c r="SKI38"/>
      <c r="SKJ38"/>
      <c r="SKK38"/>
      <c r="SKL38"/>
      <c r="SKM38"/>
      <c r="SKN38"/>
      <c r="SKO38"/>
      <c r="SKP38"/>
      <c r="SKQ38"/>
      <c r="SKR38"/>
      <c r="SKS38"/>
      <c r="SKT38"/>
      <c r="SKU38"/>
      <c r="SKV38"/>
      <c r="SKW38"/>
      <c r="SKX38"/>
      <c r="SKY38"/>
      <c r="SKZ38"/>
      <c r="SLA38"/>
      <c r="SLB38"/>
      <c r="SLC38"/>
      <c r="SLD38"/>
      <c r="SLE38"/>
      <c r="SLF38"/>
      <c r="SLG38"/>
      <c r="SLH38"/>
      <c r="SLI38"/>
      <c r="SLJ38"/>
      <c r="SLK38"/>
      <c r="SLL38"/>
      <c r="SLM38"/>
      <c r="SLN38"/>
      <c r="SLO38"/>
      <c r="SLP38"/>
      <c r="SLQ38"/>
      <c r="SLR38"/>
      <c r="SLS38"/>
      <c r="SLT38"/>
      <c r="SLU38"/>
      <c r="SLV38"/>
      <c r="SLW38"/>
      <c r="SLX38"/>
      <c r="SLY38"/>
      <c r="SLZ38"/>
      <c r="SMA38"/>
      <c r="SMB38"/>
      <c r="SMC38"/>
      <c r="SMD38"/>
      <c r="SME38"/>
      <c r="SMF38"/>
      <c r="SMG38"/>
      <c r="SMH38"/>
      <c r="SMI38"/>
      <c r="SMJ38"/>
      <c r="SMK38"/>
      <c r="SML38"/>
      <c r="SMM38"/>
      <c r="SMN38"/>
      <c r="SMO38"/>
      <c r="SMP38"/>
      <c r="SMQ38"/>
      <c r="SMR38"/>
      <c r="SMS38"/>
      <c r="SMT38"/>
      <c r="SMU38"/>
      <c r="SMV38"/>
      <c r="SMW38"/>
      <c r="SMX38"/>
      <c r="SMY38"/>
      <c r="SMZ38"/>
      <c r="SNA38"/>
      <c r="SNB38"/>
      <c r="SNC38"/>
      <c r="SND38"/>
      <c r="SNE38"/>
      <c r="SNF38"/>
      <c r="SNG38"/>
      <c r="SNH38"/>
      <c r="SNI38"/>
      <c r="SNJ38"/>
      <c r="SNK38"/>
      <c r="SNL38"/>
      <c r="SNM38"/>
      <c r="SNN38"/>
      <c r="SNO38"/>
      <c r="SNP38"/>
      <c r="SNQ38"/>
      <c r="SNR38"/>
      <c r="SNS38"/>
      <c r="SNT38"/>
      <c r="SNU38"/>
      <c r="SNV38"/>
      <c r="SNW38"/>
      <c r="SNX38"/>
      <c r="SNY38"/>
      <c r="SNZ38"/>
      <c r="SOA38"/>
      <c r="SOB38"/>
      <c r="SOC38"/>
      <c r="SOD38"/>
      <c r="SOE38"/>
      <c r="SOF38"/>
      <c r="SOG38"/>
      <c r="SOH38"/>
      <c r="SOI38"/>
      <c r="SOJ38"/>
      <c r="SOK38"/>
      <c r="SOL38"/>
      <c r="SOM38"/>
      <c r="SON38"/>
      <c r="SOO38"/>
      <c r="SOP38"/>
      <c r="SOQ38"/>
      <c r="SOR38"/>
      <c r="SOS38"/>
      <c r="SOT38"/>
      <c r="SOU38"/>
      <c r="SOV38"/>
      <c r="SOW38"/>
      <c r="SOX38"/>
      <c r="SOY38"/>
      <c r="SOZ38"/>
      <c r="SPA38"/>
      <c r="SPB38"/>
      <c r="SPC38"/>
      <c r="SPD38"/>
      <c r="SPE38"/>
      <c r="SPF38"/>
      <c r="SPG38"/>
      <c r="SPH38"/>
      <c r="SPI38"/>
      <c r="SPJ38"/>
      <c r="SPK38"/>
      <c r="SPL38"/>
      <c r="SPM38"/>
      <c r="SPN38"/>
      <c r="SPO38"/>
      <c r="SPP38"/>
      <c r="SPQ38"/>
      <c r="SPR38"/>
      <c r="SPS38"/>
      <c r="SPT38"/>
      <c r="SPU38"/>
      <c r="SPV38"/>
      <c r="SPW38"/>
      <c r="SPX38"/>
      <c r="SPY38"/>
      <c r="SPZ38"/>
      <c r="SQA38"/>
      <c r="SQB38"/>
      <c r="SQC38"/>
      <c r="SQD38"/>
      <c r="SQE38"/>
      <c r="SQF38"/>
      <c r="SQG38"/>
      <c r="SQH38"/>
      <c r="SQI38"/>
      <c r="SQJ38"/>
      <c r="SQK38"/>
      <c r="SQL38"/>
      <c r="SQM38"/>
      <c r="SQN38"/>
      <c r="SQO38"/>
      <c r="SQP38"/>
      <c r="SQQ38"/>
      <c r="SQR38"/>
      <c r="SQS38"/>
      <c r="SQT38"/>
      <c r="SQU38"/>
      <c r="SQV38"/>
      <c r="SQW38"/>
      <c r="SQX38"/>
      <c r="SQY38"/>
      <c r="SQZ38"/>
      <c r="SRA38"/>
      <c r="SRB38"/>
      <c r="SRC38"/>
      <c r="SRD38"/>
      <c r="SRE38"/>
      <c r="SRF38"/>
      <c r="SRG38"/>
      <c r="SRH38"/>
      <c r="SRI38"/>
      <c r="SRJ38"/>
      <c r="SRK38"/>
      <c r="SRL38"/>
      <c r="SRM38"/>
      <c r="SRN38"/>
      <c r="SRO38"/>
      <c r="SRP38"/>
      <c r="SRQ38"/>
      <c r="SRR38"/>
      <c r="SRS38"/>
      <c r="SRT38"/>
      <c r="SRU38"/>
      <c r="SRV38"/>
      <c r="SRW38"/>
      <c r="SRX38"/>
      <c r="SRY38"/>
      <c r="SRZ38"/>
      <c r="SSA38"/>
      <c r="SSB38"/>
      <c r="SSC38"/>
      <c r="SSD38"/>
      <c r="SSE38"/>
      <c r="SSF38"/>
      <c r="SSG38"/>
      <c r="SSH38"/>
      <c r="SSI38"/>
      <c r="SSJ38"/>
      <c r="SSK38"/>
      <c r="SSL38"/>
      <c r="SSM38"/>
      <c r="SSN38"/>
      <c r="SSO38"/>
      <c r="SSP38"/>
      <c r="SSQ38"/>
      <c r="SSR38"/>
      <c r="SSS38"/>
      <c r="SST38"/>
      <c r="SSU38"/>
      <c r="SSV38"/>
      <c r="SSW38"/>
      <c r="SSX38"/>
      <c r="SSY38"/>
      <c r="SSZ38"/>
      <c r="STA38"/>
      <c r="STB38"/>
      <c r="STC38"/>
      <c r="STD38"/>
      <c r="STE38"/>
      <c r="STF38"/>
      <c r="STG38"/>
      <c r="STH38"/>
      <c r="STI38"/>
      <c r="STJ38"/>
      <c r="STK38"/>
      <c r="STL38"/>
      <c r="STM38"/>
      <c r="STN38"/>
      <c r="STO38"/>
      <c r="STP38"/>
      <c r="STQ38"/>
      <c r="STR38"/>
      <c r="STS38"/>
      <c r="STT38"/>
      <c r="STU38"/>
      <c r="STV38"/>
      <c r="STW38"/>
      <c r="STX38"/>
      <c r="STY38"/>
      <c r="STZ38"/>
      <c r="SUA38"/>
      <c r="SUB38"/>
      <c r="SUC38"/>
      <c r="SUD38"/>
      <c r="SUE38"/>
      <c r="SUF38"/>
      <c r="SUG38"/>
      <c r="SUH38"/>
      <c r="SUI38"/>
      <c r="SUJ38"/>
      <c r="SUK38"/>
      <c r="SUL38"/>
      <c r="SUM38"/>
      <c r="SUN38"/>
      <c r="SUO38"/>
      <c r="SUP38"/>
      <c r="SUQ38"/>
      <c r="SUR38"/>
      <c r="SUS38"/>
      <c r="SUT38"/>
      <c r="SUU38"/>
      <c r="SUV38"/>
      <c r="SUW38"/>
      <c r="SUX38"/>
      <c r="SUY38"/>
      <c r="SUZ38"/>
      <c r="SVA38"/>
      <c r="SVB38"/>
      <c r="SVC38"/>
      <c r="SVD38"/>
      <c r="SVE38"/>
      <c r="SVF38"/>
      <c r="SVG38"/>
      <c r="SVH38"/>
      <c r="SVI38"/>
      <c r="SVJ38"/>
      <c r="SVK38"/>
      <c r="SVL38"/>
      <c r="SVM38"/>
      <c r="SVN38"/>
      <c r="SVO38"/>
      <c r="SVP38"/>
      <c r="SVQ38"/>
      <c r="SVR38"/>
      <c r="SVS38"/>
      <c r="SVT38"/>
      <c r="SVU38"/>
      <c r="SVV38"/>
      <c r="SVW38"/>
      <c r="SVX38"/>
      <c r="SVY38"/>
      <c r="SVZ38"/>
      <c r="SWA38"/>
      <c r="SWB38"/>
      <c r="SWC38"/>
      <c r="SWD38"/>
      <c r="SWE38"/>
      <c r="SWF38"/>
      <c r="SWG38"/>
      <c r="SWH38"/>
      <c r="SWI38"/>
      <c r="SWJ38"/>
      <c r="SWK38"/>
      <c r="SWL38"/>
      <c r="SWM38"/>
      <c r="SWN38"/>
      <c r="SWO38"/>
      <c r="SWP38"/>
      <c r="SWQ38"/>
      <c r="SWR38"/>
      <c r="SWS38"/>
      <c r="SWT38"/>
      <c r="SWU38"/>
      <c r="SWV38"/>
      <c r="SWW38"/>
      <c r="SWX38"/>
      <c r="SWY38"/>
      <c r="SWZ38"/>
      <c r="SXA38"/>
      <c r="SXB38"/>
      <c r="SXC38"/>
      <c r="SXD38"/>
      <c r="SXE38"/>
      <c r="SXF38"/>
      <c r="SXG38"/>
      <c r="SXH38"/>
      <c r="SXI38"/>
      <c r="SXJ38"/>
      <c r="SXK38"/>
      <c r="SXL38"/>
      <c r="SXM38"/>
      <c r="SXN38"/>
      <c r="SXO38"/>
      <c r="SXP38"/>
      <c r="SXQ38"/>
      <c r="SXR38"/>
      <c r="SXS38"/>
      <c r="SXT38"/>
      <c r="SXU38"/>
      <c r="SXV38"/>
      <c r="SXW38"/>
      <c r="SXX38"/>
      <c r="SXY38"/>
      <c r="SXZ38"/>
      <c r="SYA38"/>
      <c r="SYB38"/>
      <c r="SYC38"/>
      <c r="SYD38"/>
      <c r="SYE38"/>
      <c r="SYF38"/>
      <c r="SYG38"/>
      <c r="SYH38"/>
      <c r="SYI38"/>
      <c r="SYJ38"/>
      <c r="SYK38"/>
      <c r="SYL38"/>
      <c r="SYM38"/>
      <c r="SYN38"/>
      <c r="SYO38"/>
      <c r="SYP38"/>
      <c r="SYQ38"/>
      <c r="SYR38"/>
      <c r="SYS38"/>
      <c r="SYT38"/>
      <c r="SYU38"/>
      <c r="SYV38"/>
      <c r="SYW38"/>
      <c r="SYX38"/>
      <c r="SYY38"/>
      <c r="SYZ38"/>
      <c r="SZA38"/>
      <c r="SZB38"/>
      <c r="SZC38"/>
      <c r="SZD38"/>
      <c r="SZE38"/>
      <c r="SZF38"/>
      <c r="SZG38"/>
      <c r="SZH38"/>
      <c r="SZI38"/>
      <c r="SZJ38"/>
      <c r="SZK38"/>
      <c r="SZL38"/>
      <c r="SZM38"/>
      <c r="SZN38"/>
      <c r="SZO38"/>
      <c r="SZP38"/>
      <c r="SZQ38"/>
      <c r="SZR38"/>
      <c r="SZS38"/>
      <c r="SZT38"/>
      <c r="SZU38"/>
      <c r="SZV38"/>
      <c r="SZW38"/>
      <c r="SZX38"/>
      <c r="SZY38"/>
      <c r="SZZ38"/>
      <c r="TAA38"/>
      <c r="TAB38"/>
      <c r="TAC38"/>
      <c r="TAD38"/>
      <c r="TAE38"/>
      <c r="TAF38"/>
      <c r="TAG38"/>
      <c r="TAH38"/>
      <c r="TAI38"/>
      <c r="TAJ38"/>
      <c r="TAK38"/>
      <c r="TAL38"/>
      <c r="TAM38"/>
      <c r="TAN38"/>
      <c r="TAO38"/>
      <c r="TAP38"/>
      <c r="TAQ38"/>
      <c r="TAR38"/>
      <c r="TAS38"/>
      <c r="TAT38"/>
      <c r="TAU38"/>
      <c r="TAV38"/>
      <c r="TAW38"/>
      <c r="TAX38"/>
      <c r="TAY38"/>
      <c r="TAZ38"/>
      <c r="TBA38"/>
      <c r="TBB38"/>
      <c r="TBC38"/>
      <c r="TBD38"/>
      <c r="TBE38"/>
      <c r="TBF38"/>
      <c r="TBG38"/>
      <c r="TBH38"/>
      <c r="TBI38"/>
      <c r="TBJ38"/>
      <c r="TBK38"/>
      <c r="TBL38"/>
      <c r="TBM38"/>
      <c r="TBN38"/>
      <c r="TBO38"/>
      <c r="TBP38"/>
      <c r="TBQ38"/>
      <c r="TBR38"/>
      <c r="TBS38"/>
      <c r="TBT38"/>
      <c r="TBU38"/>
      <c r="TBV38"/>
      <c r="TBW38"/>
      <c r="TBX38"/>
      <c r="TBY38"/>
      <c r="TBZ38"/>
      <c r="TCA38"/>
      <c r="TCB38"/>
      <c r="TCC38"/>
      <c r="TCD38"/>
      <c r="TCE38"/>
      <c r="TCF38"/>
      <c r="TCG38"/>
      <c r="TCH38"/>
      <c r="TCI38"/>
      <c r="TCJ38"/>
      <c r="TCK38"/>
      <c r="TCL38"/>
      <c r="TCM38"/>
      <c r="TCN38"/>
      <c r="TCO38"/>
      <c r="TCP38"/>
      <c r="TCQ38"/>
      <c r="TCR38"/>
      <c r="TCS38"/>
      <c r="TCT38"/>
      <c r="TCU38"/>
      <c r="TCV38"/>
      <c r="TCW38"/>
      <c r="TCX38"/>
      <c r="TCY38"/>
      <c r="TCZ38"/>
      <c r="TDA38"/>
      <c r="TDB38"/>
      <c r="TDC38"/>
      <c r="TDD38"/>
      <c r="TDE38"/>
      <c r="TDF38"/>
      <c r="TDG38"/>
      <c r="TDH38"/>
      <c r="TDI38"/>
      <c r="TDJ38"/>
      <c r="TDK38"/>
      <c r="TDL38"/>
      <c r="TDM38"/>
      <c r="TDN38"/>
      <c r="TDO38"/>
      <c r="TDP38"/>
      <c r="TDQ38"/>
      <c r="TDR38"/>
      <c r="TDS38"/>
      <c r="TDT38"/>
      <c r="TDU38"/>
      <c r="TDV38"/>
      <c r="TDW38"/>
      <c r="TDX38"/>
      <c r="TDY38"/>
      <c r="TDZ38"/>
      <c r="TEA38"/>
      <c r="TEB38"/>
      <c r="TEC38"/>
      <c r="TED38"/>
      <c r="TEE38"/>
      <c r="TEF38"/>
      <c r="TEG38"/>
      <c r="TEH38"/>
      <c r="TEI38"/>
      <c r="TEJ38"/>
      <c r="TEK38"/>
      <c r="TEL38"/>
      <c r="TEM38"/>
      <c r="TEN38"/>
      <c r="TEO38"/>
      <c r="TEP38"/>
      <c r="TEQ38"/>
      <c r="TER38"/>
      <c r="TES38"/>
      <c r="TET38"/>
      <c r="TEU38"/>
      <c r="TEV38"/>
      <c r="TEW38"/>
      <c r="TEX38"/>
      <c r="TEY38"/>
      <c r="TEZ38"/>
      <c r="TFA38"/>
      <c r="TFB38"/>
      <c r="TFC38"/>
      <c r="TFD38"/>
      <c r="TFE38"/>
      <c r="TFF38"/>
      <c r="TFG38"/>
      <c r="TFH38"/>
      <c r="TFI38"/>
      <c r="TFJ38"/>
      <c r="TFK38"/>
      <c r="TFL38"/>
      <c r="TFM38"/>
      <c r="TFN38"/>
      <c r="TFO38"/>
      <c r="TFP38"/>
      <c r="TFQ38"/>
      <c r="TFR38"/>
      <c r="TFS38"/>
      <c r="TFT38"/>
      <c r="TFU38"/>
      <c r="TFV38"/>
      <c r="TFW38"/>
      <c r="TFX38"/>
      <c r="TFY38"/>
      <c r="TFZ38"/>
      <c r="TGA38"/>
      <c r="TGB38"/>
      <c r="TGC38"/>
      <c r="TGD38"/>
      <c r="TGE38"/>
      <c r="TGF38"/>
      <c r="TGG38"/>
      <c r="TGH38"/>
      <c r="TGI38"/>
      <c r="TGJ38"/>
      <c r="TGK38"/>
      <c r="TGL38"/>
      <c r="TGM38"/>
      <c r="TGN38"/>
      <c r="TGO38"/>
      <c r="TGP38"/>
      <c r="TGQ38"/>
      <c r="TGR38"/>
      <c r="TGS38"/>
      <c r="TGT38"/>
      <c r="TGU38"/>
      <c r="TGV38"/>
      <c r="TGW38"/>
      <c r="TGX38"/>
      <c r="TGY38"/>
      <c r="TGZ38"/>
      <c r="THA38"/>
      <c r="THB38"/>
      <c r="THC38"/>
      <c r="THD38"/>
      <c r="THE38"/>
      <c r="THF38"/>
      <c r="THG38"/>
      <c r="THH38"/>
      <c r="THI38"/>
      <c r="THJ38"/>
      <c r="THK38"/>
      <c r="THL38"/>
      <c r="THM38"/>
      <c r="THN38"/>
      <c r="THO38"/>
      <c r="THP38"/>
      <c r="THQ38"/>
      <c r="THR38"/>
      <c r="THS38"/>
      <c r="THT38"/>
      <c r="THU38"/>
      <c r="THV38"/>
      <c r="THW38"/>
      <c r="THX38"/>
      <c r="THY38"/>
      <c r="THZ38"/>
      <c r="TIA38"/>
      <c r="TIB38"/>
      <c r="TIC38"/>
      <c r="TID38"/>
      <c r="TIE38"/>
      <c r="TIF38"/>
      <c r="TIG38"/>
      <c r="TIH38"/>
      <c r="TII38"/>
      <c r="TIJ38"/>
      <c r="TIK38"/>
      <c r="TIL38"/>
      <c r="TIM38"/>
      <c r="TIN38"/>
      <c r="TIO38"/>
      <c r="TIP38"/>
      <c r="TIQ38"/>
      <c r="TIR38"/>
      <c r="TIS38"/>
      <c r="TIT38"/>
      <c r="TIU38"/>
      <c r="TIV38"/>
      <c r="TIW38"/>
      <c r="TIX38"/>
      <c r="TIY38"/>
      <c r="TIZ38"/>
      <c r="TJA38"/>
      <c r="TJB38"/>
      <c r="TJC38"/>
      <c r="TJD38"/>
      <c r="TJE38"/>
      <c r="TJF38"/>
      <c r="TJG38"/>
      <c r="TJH38"/>
      <c r="TJI38"/>
      <c r="TJJ38"/>
      <c r="TJK38"/>
      <c r="TJL38"/>
      <c r="TJM38"/>
      <c r="TJN38"/>
      <c r="TJO38"/>
      <c r="TJP38"/>
      <c r="TJQ38"/>
      <c r="TJR38"/>
      <c r="TJS38"/>
      <c r="TJT38"/>
      <c r="TJU38"/>
      <c r="TJV38"/>
      <c r="TJW38"/>
      <c r="TJX38"/>
      <c r="TJY38"/>
      <c r="TJZ38"/>
      <c r="TKA38"/>
      <c r="TKB38"/>
      <c r="TKC38"/>
      <c r="TKD38"/>
      <c r="TKE38"/>
      <c r="TKF38"/>
      <c r="TKG38"/>
      <c r="TKH38"/>
      <c r="TKI38"/>
      <c r="TKJ38"/>
      <c r="TKK38"/>
      <c r="TKL38"/>
      <c r="TKM38"/>
      <c r="TKN38"/>
      <c r="TKO38"/>
      <c r="TKP38"/>
      <c r="TKQ38"/>
      <c r="TKR38"/>
      <c r="TKS38"/>
      <c r="TKT38"/>
      <c r="TKU38"/>
      <c r="TKV38"/>
      <c r="TKW38"/>
      <c r="TKX38"/>
      <c r="TKY38"/>
      <c r="TKZ38"/>
      <c r="TLA38"/>
      <c r="TLB38"/>
      <c r="TLC38"/>
      <c r="TLD38"/>
      <c r="TLE38"/>
      <c r="TLF38"/>
      <c r="TLG38"/>
      <c r="TLH38"/>
      <c r="TLI38"/>
      <c r="TLJ38"/>
      <c r="TLK38"/>
      <c r="TLL38"/>
      <c r="TLM38"/>
      <c r="TLN38"/>
      <c r="TLO38"/>
      <c r="TLP38"/>
      <c r="TLQ38"/>
      <c r="TLR38"/>
      <c r="TLS38"/>
      <c r="TLT38"/>
      <c r="TLU38"/>
      <c r="TLV38"/>
      <c r="TLW38"/>
      <c r="TLX38"/>
      <c r="TLY38"/>
      <c r="TLZ38"/>
      <c r="TMA38"/>
      <c r="TMB38"/>
      <c r="TMC38"/>
      <c r="TMD38"/>
      <c r="TME38"/>
      <c r="TMF38"/>
      <c r="TMG38"/>
      <c r="TMH38"/>
      <c r="TMI38"/>
      <c r="TMJ38"/>
      <c r="TMK38"/>
      <c r="TML38"/>
      <c r="TMM38"/>
      <c r="TMN38"/>
      <c r="TMO38"/>
      <c r="TMP38"/>
      <c r="TMQ38"/>
      <c r="TMR38"/>
      <c r="TMS38"/>
      <c r="TMT38"/>
      <c r="TMU38"/>
      <c r="TMV38"/>
      <c r="TMW38"/>
      <c r="TMX38"/>
      <c r="TMY38"/>
      <c r="TMZ38"/>
      <c r="TNA38"/>
      <c r="TNB38"/>
      <c r="TNC38"/>
      <c r="TND38"/>
      <c r="TNE38"/>
      <c r="TNF38"/>
      <c r="TNG38"/>
      <c r="TNH38"/>
      <c r="TNI38"/>
      <c r="TNJ38"/>
      <c r="TNK38"/>
      <c r="TNL38"/>
      <c r="TNM38"/>
      <c r="TNN38"/>
      <c r="TNO38"/>
      <c r="TNP38"/>
      <c r="TNQ38"/>
      <c r="TNR38"/>
      <c r="TNS38"/>
      <c r="TNT38"/>
      <c r="TNU38"/>
      <c r="TNV38"/>
      <c r="TNW38"/>
      <c r="TNX38"/>
      <c r="TNY38"/>
      <c r="TNZ38"/>
      <c r="TOA38"/>
      <c r="TOB38"/>
      <c r="TOC38"/>
      <c r="TOD38"/>
      <c r="TOE38"/>
      <c r="TOF38"/>
      <c r="TOG38"/>
      <c r="TOH38"/>
      <c r="TOI38"/>
      <c r="TOJ38"/>
      <c r="TOK38"/>
      <c r="TOL38"/>
      <c r="TOM38"/>
      <c r="TON38"/>
      <c r="TOO38"/>
      <c r="TOP38"/>
      <c r="TOQ38"/>
      <c r="TOR38"/>
      <c r="TOS38"/>
      <c r="TOT38"/>
      <c r="TOU38"/>
      <c r="TOV38"/>
      <c r="TOW38"/>
      <c r="TOX38"/>
      <c r="TOY38"/>
      <c r="TOZ38"/>
      <c r="TPA38"/>
      <c r="TPB38"/>
      <c r="TPC38"/>
      <c r="TPD38"/>
      <c r="TPE38"/>
      <c r="TPF38"/>
      <c r="TPG38"/>
      <c r="TPH38"/>
      <c r="TPI38"/>
      <c r="TPJ38"/>
      <c r="TPK38"/>
      <c r="TPL38"/>
      <c r="TPM38"/>
      <c r="TPN38"/>
      <c r="TPO38"/>
      <c r="TPP38"/>
      <c r="TPQ38"/>
      <c r="TPR38"/>
      <c r="TPS38"/>
      <c r="TPT38"/>
      <c r="TPU38"/>
      <c r="TPV38"/>
      <c r="TPW38"/>
      <c r="TPX38"/>
      <c r="TPY38"/>
      <c r="TPZ38"/>
      <c r="TQA38"/>
      <c r="TQB38"/>
      <c r="TQC38"/>
      <c r="TQD38"/>
      <c r="TQE38"/>
      <c r="TQF38"/>
      <c r="TQG38"/>
      <c r="TQH38"/>
      <c r="TQI38"/>
      <c r="TQJ38"/>
      <c r="TQK38"/>
      <c r="TQL38"/>
      <c r="TQM38"/>
      <c r="TQN38"/>
      <c r="TQO38"/>
      <c r="TQP38"/>
      <c r="TQQ38"/>
      <c r="TQR38"/>
      <c r="TQS38"/>
      <c r="TQT38"/>
      <c r="TQU38"/>
      <c r="TQV38"/>
      <c r="TQW38"/>
      <c r="TQX38"/>
      <c r="TQY38"/>
      <c r="TQZ38"/>
      <c r="TRA38"/>
      <c r="TRB38"/>
      <c r="TRC38"/>
      <c r="TRD38"/>
      <c r="TRE38"/>
      <c r="TRF38"/>
      <c r="TRG38"/>
      <c r="TRH38"/>
      <c r="TRI38"/>
      <c r="TRJ38"/>
      <c r="TRK38"/>
      <c r="TRL38"/>
      <c r="TRM38"/>
      <c r="TRN38"/>
      <c r="TRO38"/>
      <c r="TRP38"/>
      <c r="TRQ38"/>
      <c r="TRR38"/>
      <c r="TRS38"/>
      <c r="TRT38"/>
      <c r="TRU38"/>
      <c r="TRV38"/>
      <c r="TRW38"/>
      <c r="TRX38"/>
      <c r="TRY38"/>
      <c r="TRZ38"/>
      <c r="TSA38"/>
      <c r="TSB38"/>
      <c r="TSC38"/>
      <c r="TSD38"/>
      <c r="TSE38"/>
      <c r="TSF38"/>
      <c r="TSG38"/>
      <c r="TSH38"/>
      <c r="TSI38"/>
      <c r="TSJ38"/>
      <c r="TSK38"/>
      <c r="TSL38"/>
      <c r="TSM38"/>
      <c r="TSN38"/>
      <c r="TSO38"/>
      <c r="TSP38"/>
      <c r="TSQ38"/>
      <c r="TSR38"/>
      <c r="TSS38"/>
      <c r="TST38"/>
      <c r="TSU38"/>
      <c r="TSV38"/>
      <c r="TSW38"/>
      <c r="TSX38"/>
      <c r="TSY38"/>
      <c r="TSZ38"/>
      <c r="TTA38"/>
      <c r="TTB38"/>
      <c r="TTC38"/>
      <c r="TTD38"/>
      <c r="TTE38"/>
      <c r="TTF38"/>
      <c r="TTG38"/>
      <c r="TTH38"/>
      <c r="TTI38"/>
      <c r="TTJ38"/>
      <c r="TTK38"/>
      <c r="TTL38"/>
      <c r="TTM38"/>
      <c r="TTN38"/>
      <c r="TTO38"/>
      <c r="TTP38"/>
      <c r="TTQ38"/>
      <c r="TTR38"/>
      <c r="TTS38"/>
      <c r="TTT38"/>
      <c r="TTU38"/>
      <c r="TTV38"/>
      <c r="TTW38"/>
      <c r="TTX38"/>
      <c r="TTY38"/>
      <c r="TTZ38"/>
      <c r="TUA38"/>
      <c r="TUB38"/>
      <c r="TUC38"/>
      <c r="TUD38"/>
      <c r="TUE38"/>
      <c r="TUF38"/>
      <c r="TUG38"/>
      <c r="TUH38"/>
      <c r="TUI38"/>
      <c r="TUJ38"/>
      <c r="TUK38"/>
      <c r="TUL38"/>
      <c r="TUM38"/>
      <c r="TUN38"/>
      <c r="TUO38"/>
      <c r="TUP38"/>
      <c r="TUQ38"/>
      <c r="TUR38"/>
      <c r="TUS38"/>
      <c r="TUT38"/>
      <c r="TUU38"/>
      <c r="TUV38"/>
      <c r="TUW38"/>
      <c r="TUX38"/>
      <c r="TUY38"/>
      <c r="TUZ38"/>
      <c r="TVA38"/>
      <c r="TVB38"/>
      <c r="TVC38"/>
      <c r="TVD38"/>
      <c r="TVE38"/>
      <c r="TVF38"/>
      <c r="TVG38"/>
      <c r="TVH38"/>
      <c r="TVI38"/>
      <c r="TVJ38"/>
      <c r="TVK38"/>
      <c r="TVL38"/>
      <c r="TVM38"/>
      <c r="TVN38"/>
      <c r="TVO38"/>
      <c r="TVP38"/>
      <c r="TVQ38"/>
      <c r="TVR38"/>
      <c r="TVS38"/>
      <c r="TVT38"/>
      <c r="TVU38"/>
      <c r="TVV38"/>
      <c r="TVW38"/>
      <c r="TVX38"/>
      <c r="TVY38"/>
      <c r="TVZ38"/>
      <c r="TWA38"/>
      <c r="TWB38"/>
      <c r="TWC38"/>
      <c r="TWD38"/>
      <c r="TWE38"/>
      <c r="TWF38"/>
      <c r="TWG38"/>
      <c r="TWH38"/>
      <c r="TWI38"/>
      <c r="TWJ38"/>
      <c r="TWK38"/>
      <c r="TWL38"/>
      <c r="TWM38"/>
      <c r="TWN38"/>
      <c r="TWO38"/>
      <c r="TWP38"/>
      <c r="TWQ38"/>
      <c r="TWR38"/>
      <c r="TWS38"/>
      <c r="TWT38"/>
      <c r="TWU38"/>
      <c r="TWV38"/>
      <c r="TWW38"/>
      <c r="TWX38"/>
      <c r="TWY38"/>
      <c r="TWZ38"/>
      <c r="TXA38"/>
      <c r="TXB38"/>
      <c r="TXC38"/>
      <c r="TXD38"/>
      <c r="TXE38"/>
      <c r="TXF38"/>
      <c r="TXG38"/>
      <c r="TXH38"/>
      <c r="TXI38"/>
      <c r="TXJ38"/>
      <c r="TXK38"/>
      <c r="TXL38"/>
      <c r="TXM38"/>
      <c r="TXN38"/>
      <c r="TXO38"/>
      <c r="TXP38"/>
      <c r="TXQ38"/>
      <c r="TXR38"/>
      <c r="TXS38"/>
      <c r="TXT38"/>
      <c r="TXU38"/>
      <c r="TXV38"/>
      <c r="TXW38"/>
      <c r="TXX38"/>
      <c r="TXY38"/>
      <c r="TXZ38"/>
      <c r="TYA38"/>
      <c r="TYB38"/>
      <c r="TYC38"/>
      <c r="TYD38"/>
      <c r="TYE38"/>
      <c r="TYF38"/>
      <c r="TYG38"/>
      <c r="TYH38"/>
      <c r="TYI38"/>
      <c r="TYJ38"/>
      <c r="TYK38"/>
      <c r="TYL38"/>
      <c r="TYM38"/>
      <c r="TYN38"/>
      <c r="TYO38"/>
      <c r="TYP38"/>
      <c r="TYQ38"/>
      <c r="TYR38"/>
      <c r="TYS38"/>
      <c r="TYT38"/>
      <c r="TYU38"/>
      <c r="TYV38"/>
      <c r="TYW38"/>
      <c r="TYX38"/>
      <c r="TYY38"/>
      <c r="TYZ38"/>
      <c r="TZA38"/>
      <c r="TZB38"/>
      <c r="TZC38"/>
      <c r="TZD38"/>
      <c r="TZE38"/>
      <c r="TZF38"/>
      <c r="TZG38"/>
      <c r="TZH38"/>
      <c r="TZI38"/>
      <c r="TZJ38"/>
      <c r="TZK38"/>
      <c r="TZL38"/>
      <c r="TZM38"/>
      <c r="TZN38"/>
      <c r="TZO38"/>
      <c r="TZP38"/>
      <c r="TZQ38"/>
      <c r="TZR38"/>
      <c r="TZS38"/>
      <c r="TZT38"/>
      <c r="TZU38"/>
      <c r="TZV38"/>
      <c r="TZW38"/>
      <c r="TZX38"/>
      <c r="TZY38"/>
      <c r="TZZ38"/>
      <c r="UAA38"/>
      <c r="UAB38"/>
      <c r="UAC38"/>
      <c r="UAD38"/>
      <c r="UAE38"/>
      <c r="UAF38"/>
      <c r="UAG38"/>
      <c r="UAH38"/>
      <c r="UAI38"/>
      <c r="UAJ38"/>
      <c r="UAK38"/>
      <c r="UAL38"/>
      <c r="UAM38"/>
      <c r="UAN38"/>
      <c r="UAO38"/>
      <c r="UAP38"/>
      <c r="UAQ38"/>
      <c r="UAR38"/>
      <c r="UAS38"/>
      <c r="UAT38"/>
      <c r="UAU38"/>
      <c r="UAV38"/>
      <c r="UAW38"/>
      <c r="UAX38"/>
      <c r="UAY38"/>
      <c r="UAZ38"/>
      <c r="UBA38"/>
      <c r="UBB38"/>
      <c r="UBC38"/>
      <c r="UBD38"/>
      <c r="UBE38"/>
      <c r="UBF38"/>
      <c r="UBG38"/>
      <c r="UBH38"/>
      <c r="UBI38"/>
      <c r="UBJ38"/>
      <c r="UBK38"/>
      <c r="UBL38"/>
      <c r="UBM38"/>
      <c r="UBN38"/>
      <c r="UBO38"/>
      <c r="UBP38"/>
      <c r="UBQ38"/>
      <c r="UBR38"/>
      <c r="UBS38"/>
      <c r="UBT38"/>
      <c r="UBU38"/>
      <c r="UBV38"/>
      <c r="UBW38"/>
      <c r="UBX38"/>
      <c r="UBY38"/>
      <c r="UBZ38"/>
      <c r="UCA38"/>
      <c r="UCB38"/>
      <c r="UCC38"/>
      <c r="UCD38"/>
      <c r="UCE38"/>
      <c r="UCF38"/>
      <c r="UCG38"/>
      <c r="UCH38"/>
      <c r="UCI38"/>
      <c r="UCJ38"/>
      <c r="UCK38"/>
      <c r="UCL38"/>
      <c r="UCM38"/>
      <c r="UCN38"/>
      <c r="UCO38"/>
      <c r="UCP38"/>
      <c r="UCQ38"/>
      <c r="UCR38"/>
      <c r="UCS38"/>
      <c r="UCT38"/>
      <c r="UCU38"/>
      <c r="UCV38"/>
      <c r="UCW38"/>
      <c r="UCX38"/>
      <c r="UCY38"/>
      <c r="UCZ38"/>
      <c r="UDA38"/>
      <c r="UDB38"/>
      <c r="UDC38"/>
      <c r="UDD38"/>
      <c r="UDE38"/>
      <c r="UDF38"/>
      <c r="UDG38"/>
      <c r="UDH38"/>
      <c r="UDI38"/>
      <c r="UDJ38"/>
      <c r="UDK38"/>
      <c r="UDL38"/>
      <c r="UDM38"/>
      <c r="UDN38"/>
      <c r="UDO38"/>
      <c r="UDP38"/>
      <c r="UDQ38"/>
      <c r="UDR38"/>
      <c r="UDS38"/>
      <c r="UDT38"/>
      <c r="UDU38"/>
      <c r="UDV38"/>
      <c r="UDW38"/>
      <c r="UDX38"/>
      <c r="UDY38"/>
      <c r="UDZ38"/>
      <c r="UEA38"/>
      <c r="UEB38"/>
      <c r="UEC38"/>
      <c r="UED38"/>
      <c r="UEE38"/>
      <c r="UEF38"/>
      <c r="UEG38"/>
      <c r="UEH38"/>
      <c r="UEI38"/>
      <c r="UEJ38"/>
      <c r="UEK38"/>
      <c r="UEL38"/>
      <c r="UEM38"/>
      <c r="UEN38"/>
      <c r="UEO38"/>
      <c r="UEP38"/>
      <c r="UEQ38"/>
      <c r="UER38"/>
      <c r="UES38"/>
      <c r="UET38"/>
      <c r="UEU38"/>
      <c r="UEV38"/>
      <c r="UEW38"/>
      <c r="UEX38"/>
      <c r="UEY38"/>
      <c r="UEZ38"/>
      <c r="UFA38"/>
      <c r="UFB38"/>
      <c r="UFC38"/>
      <c r="UFD38"/>
      <c r="UFE38"/>
      <c r="UFF38"/>
      <c r="UFG38"/>
      <c r="UFH38"/>
      <c r="UFI38"/>
      <c r="UFJ38"/>
      <c r="UFK38"/>
      <c r="UFL38"/>
      <c r="UFM38"/>
      <c r="UFN38"/>
      <c r="UFO38"/>
      <c r="UFP38"/>
      <c r="UFQ38"/>
      <c r="UFR38"/>
      <c r="UFS38"/>
      <c r="UFT38"/>
      <c r="UFU38"/>
      <c r="UFV38"/>
      <c r="UFW38"/>
      <c r="UFX38"/>
      <c r="UFY38"/>
      <c r="UFZ38"/>
      <c r="UGA38"/>
      <c r="UGB38"/>
      <c r="UGC38"/>
      <c r="UGD38"/>
      <c r="UGE38"/>
      <c r="UGF38"/>
      <c r="UGG38"/>
      <c r="UGH38"/>
      <c r="UGI38"/>
      <c r="UGJ38"/>
      <c r="UGK38"/>
      <c r="UGL38"/>
      <c r="UGM38"/>
      <c r="UGN38"/>
      <c r="UGO38"/>
      <c r="UGP38"/>
      <c r="UGQ38"/>
      <c r="UGR38"/>
      <c r="UGS38"/>
      <c r="UGT38"/>
      <c r="UGU38"/>
      <c r="UGV38"/>
      <c r="UGW38"/>
      <c r="UGX38"/>
      <c r="UGY38"/>
      <c r="UGZ38"/>
      <c r="UHA38"/>
      <c r="UHB38"/>
      <c r="UHC38"/>
      <c r="UHD38"/>
      <c r="UHE38"/>
      <c r="UHF38"/>
      <c r="UHG38"/>
      <c r="UHH38"/>
      <c r="UHI38"/>
      <c r="UHJ38"/>
      <c r="UHK38"/>
      <c r="UHL38"/>
      <c r="UHM38"/>
      <c r="UHN38"/>
      <c r="UHO38"/>
      <c r="UHP38"/>
      <c r="UHQ38"/>
      <c r="UHR38"/>
      <c r="UHS38"/>
      <c r="UHT38"/>
      <c r="UHU38"/>
      <c r="UHV38"/>
      <c r="UHW38"/>
      <c r="UHX38"/>
      <c r="UHY38"/>
      <c r="UHZ38"/>
      <c r="UIA38"/>
      <c r="UIB38"/>
      <c r="UIC38"/>
      <c r="UID38"/>
      <c r="UIE38"/>
      <c r="UIF38"/>
      <c r="UIG38"/>
      <c r="UIH38"/>
      <c r="UII38"/>
      <c r="UIJ38"/>
      <c r="UIK38"/>
      <c r="UIL38"/>
      <c r="UIM38"/>
      <c r="UIN38"/>
      <c r="UIO38"/>
      <c r="UIP38"/>
      <c r="UIQ38"/>
      <c r="UIR38"/>
      <c r="UIS38"/>
      <c r="UIT38"/>
      <c r="UIU38"/>
      <c r="UIV38"/>
      <c r="UIW38"/>
      <c r="UIX38"/>
      <c r="UIY38"/>
      <c r="UIZ38"/>
      <c r="UJA38"/>
      <c r="UJB38"/>
      <c r="UJC38"/>
      <c r="UJD38"/>
      <c r="UJE38"/>
      <c r="UJF38"/>
      <c r="UJG38"/>
      <c r="UJH38"/>
      <c r="UJI38"/>
      <c r="UJJ38"/>
      <c r="UJK38"/>
      <c r="UJL38"/>
      <c r="UJM38"/>
      <c r="UJN38"/>
      <c r="UJO38"/>
      <c r="UJP38"/>
      <c r="UJQ38"/>
      <c r="UJR38"/>
      <c r="UJS38"/>
      <c r="UJT38"/>
      <c r="UJU38"/>
      <c r="UJV38"/>
      <c r="UJW38"/>
      <c r="UJX38"/>
      <c r="UJY38"/>
      <c r="UJZ38"/>
      <c r="UKA38"/>
      <c r="UKB38"/>
      <c r="UKC38"/>
      <c r="UKD38"/>
      <c r="UKE38"/>
      <c r="UKF38"/>
      <c r="UKG38"/>
      <c r="UKH38"/>
      <c r="UKI38"/>
      <c r="UKJ38"/>
      <c r="UKK38"/>
      <c r="UKL38"/>
      <c r="UKM38"/>
      <c r="UKN38"/>
      <c r="UKO38"/>
      <c r="UKP38"/>
      <c r="UKQ38"/>
      <c r="UKR38"/>
      <c r="UKS38"/>
      <c r="UKT38"/>
      <c r="UKU38"/>
      <c r="UKV38"/>
      <c r="UKW38"/>
      <c r="UKX38"/>
      <c r="UKY38"/>
      <c r="UKZ38"/>
      <c r="ULA38"/>
      <c r="ULB38"/>
      <c r="ULC38"/>
      <c r="ULD38"/>
      <c r="ULE38"/>
      <c r="ULF38"/>
      <c r="ULG38"/>
      <c r="ULH38"/>
      <c r="ULI38"/>
      <c r="ULJ38"/>
      <c r="ULK38"/>
      <c r="ULL38"/>
      <c r="ULM38"/>
      <c r="ULN38"/>
      <c r="ULO38"/>
      <c r="ULP38"/>
      <c r="ULQ38"/>
      <c r="ULR38"/>
      <c r="ULS38"/>
      <c r="ULT38"/>
      <c r="ULU38"/>
      <c r="ULV38"/>
      <c r="ULW38"/>
      <c r="ULX38"/>
      <c r="ULY38"/>
      <c r="ULZ38"/>
      <c r="UMA38"/>
      <c r="UMB38"/>
      <c r="UMC38"/>
      <c r="UMD38"/>
      <c r="UME38"/>
      <c r="UMF38"/>
      <c r="UMG38"/>
      <c r="UMH38"/>
      <c r="UMI38"/>
      <c r="UMJ38"/>
      <c r="UMK38"/>
      <c r="UML38"/>
      <c r="UMM38"/>
      <c r="UMN38"/>
      <c r="UMO38"/>
      <c r="UMP38"/>
      <c r="UMQ38"/>
      <c r="UMR38"/>
      <c r="UMS38"/>
      <c r="UMT38"/>
      <c r="UMU38"/>
      <c r="UMV38"/>
      <c r="UMW38"/>
      <c r="UMX38"/>
      <c r="UMY38"/>
      <c r="UMZ38"/>
      <c r="UNA38"/>
      <c r="UNB38"/>
      <c r="UNC38"/>
      <c r="UND38"/>
      <c r="UNE38"/>
      <c r="UNF38"/>
      <c r="UNG38"/>
      <c r="UNH38"/>
      <c r="UNI38"/>
      <c r="UNJ38"/>
      <c r="UNK38"/>
      <c r="UNL38"/>
      <c r="UNM38"/>
      <c r="UNN38"/>
      <c r="UNO38"/>
      <c r="UNP38"/>
      <c r="UNQ38"/>
      <c r="UNR38"/>
      <c r="UNS38"/>
      <c r="UNT38"/>
      <c r="UNU38"/>
      <c r="UNV38"/>
      <c r="UNW38"/>
      <c r="UNX38"/>
      <c r="UNY38"/>
      <c r="UNZ38"/>
      <c r="UOA38"/>
      <c r="UOB38"/>
      <c r="UOC38"/>
      <c r="UOD38"/>
      <c r="UOE38"/>
      <c r="UOF38"/>
      <c r="UOG38"/>
      <c r="UOH38"/>
      <c r="UOI38"/>
      <c r="UOJ38"/>
      <c r="UOK38"/>
      <c r="UOL38"/>
      <c r="UOM38"/>
      <c r="UON38"/>
      <c r="UOO38"/>
      <c r="UOP38"/>
      <c r="UOQ38"/>
      <c r="UOR38"/>
      <c r="UOS38"/>
      <c r="UOT38"/>
      <c r="UOU38"/>
      <c r="UOV38"/>
      <c r="UOW38"/>
      <c r="UOX38"/>
      <c r="UOY38"/>
      <c r="UOZ38"/>
      <c r="UPA38"/>
      <c r="UPB38"/>
      <c r="UPC38"/>
      <c r="UPD38"/>
      <c r="UPE38"/>
      <c r="UPF38"/>
      <c r="UPG38"/>
      <c r="UPH38"/>
      <c r="UPI38"/>
      <c r="UPJ38"/>
      <c r="UPK38"/>
      <c r="UPL38"/>
      <c r="UPM38"/>
      <c r="UPN38"/>
      <c r="UPO38"/>
      <c r="UPP38"/>
      <c r="UPQ38"/>
      <c r="UPR38"/>
      <c r="UPS38"/>
      <c r="UPT38"/>
      <c r="UPU38"/>
      <c r="UPV38"/>
      <c r="UPW38"/>
      <c r="UPX38"/>
      <c r="UPY38"/>
      <c r="UPZ38"/>
      <c r="UQA38"/>
      <c r="UQB38"/>
      <c r="UQC38"/>
      <c r="UQD38"/>
      <c r="UQE38"/>
      <c r="UQF38"/>
      <c r="UQG38"/>
      <c r="UQH38"/>
      <c r="UQI38"/>
      <c r="UQJ38"/>
      <c r="UQK38"/>
      <c r="UQL38"/>
      <c r="UQM38"/>
      <c r="UQN38"/>
      <c r="UQO38"/>
      <c r="UQP38"/>
      <c r="UQQ38"/>
      <c r="UQR38"/>
      <c r="UQS38"/>
      <c r="UQT38"/>
      <c r="UQU38"/>
      <c r="UQV38"/>
      <c r="UQW38"/>
      <c r="UQX38"/>
      <c r="UQY38"/>
      <c r="UQZ38"/>
      <c r="URA38"/>
      <c r="URB38"/>
      <c r="URC38"/>
      <c r="URD38"/>
      <c r="URE38"/>
      <c r="URF38"/>
      <c r="URG38"/>
      <c r="URH38"/>
      <c r="URI38"/>
      <c r="URJ38"/>
      <c r="URK38"/>
      <c r="URL38"/>
      <c r="URM38"/>
      <c r="URN38"/>
      <c r="URO38"/>
      <c r="URP38"/>
      <c r="URQ38"/>
      <c r="URR38"/>
      <c r="URS38"/>
      <c r="URT38"/>
      <c r="URU38"/>
      <c r="URV38"/>
      <c r="URW38"/>
      <c r="URX38"/>
      <c r="URY38"/>
      <c r="URZ38"/>
      <c r="USA38"/>
      <c r="USB38"/>
      <c r="USC38"/>
      <c r="USD38"/>
      <c r="USE38"/>
      <c r="USF38"/>
      <c r="USG38"/>
      <c r="USH38"/>
      <c r="USI38"/>
      <c r="USJ38"/>
      <c r="USK38"/>
      <c r="USL38"/>
      <c r="USM38"/>
      <c r="USN38"/>
      <c r="USO38"/>
      <c r="USP38"/>
      <c r="USQ38"/>
      <c r="USR38"/>
      <c r="USS38"/>
      <c r="UST38"/>
      <c r="USU38"/>
      <c r="USV38"/>
      <c r="USW38"/>
      <c r="USX38"/>
      <c r="USY38"/>
      <c r="USZ38"/>
      <c r="UTA38"/>
      <c r="UTB38"/>
      <c r="UTC38"/>
      <c r="UTD38"/>
      <c r="UTE38"/>
      <c r="UTF38"/>
      <c r="UTG38"/>
      <c r="UTH38"/>
      <c r="UTI38"/>
      <c r="UTJ38"/>
      <c r="UTK38"/>
      <c r="UTL38"/>
      <c r="UTM38"/>
      <c r="UTN38"/>
      <c r="UTO38"/>
      <c r="UTP38"/>
      <c r="UTQ38"/>
      <c r="UTR38"/>
      <c r="UTS38"/>
      <c r="UTT38"/>
      <c r="UTU38"/>
      <c r="UTV38"/>
      <c r="UTW38"/>
      <c r="UTX38"/>
      <c r="UTY38"/>
      <c r="UTZ38"/>
      <c r="UUA38"/>
      <c r="UUB38"/>
      <c r="UUC38"/>
      <c r="UUD38"/>
      <c r="UUE38"/>
      <c r="UUF38"/>
      <c r="UUG38"/>
      <c r="UUH38"/>
      <c r="UUI38"/>
      <c r="UUJ38"/>
      <c r="UUK38"/>
      <c r="UUL38"/>
      <c r="UUM38"/>
      <c r="UUN38"/>
      <c r="UUO38"/>
      <c r="UUP38"/>
      <c r="UUQ38"/>
      <c r="UUR38"/>
      <c r="UUS38"/>
      <c r="UUT38"/>
      <c r="UUU38"/>
      <c r="UUV38"/>
      <c r="UUW38"/>
      <c r="UUX38"/>
      <c r="UUY38"/>
      <c r="UUZ38"/>
      <c r="UVA38"/>
      <c r="UVB38"/>
      <c r="UVC38"/>
      <c r="UVD38"/>
      <c r="UVE38"/>
      <c r="UVF38"/>
      <c r="UVG38"/>
      <c r="UVH38"/>
      <c r="UVI38"/>
      <c r="UVJ38"/>
      <c r="UVK38"/>
      <c r="UVL38"/>
      <c r="UVM38"/>
      <c r="UVN38"/>
      <c r="UVO38"/>
      <c r="UVP38"/>
      <c r="UVQ38"/>
      <c r="UVR38"/>
      <c r="UVS38"/>
      <c r="UVT38"/>
      <c r="UVU38"/>
      <c r="UVV38"/>
      <c r="UVW38"/>
      <c r="UVX38"/>
      <c r="UVY38"/>
      <c r="UVZ38"/>
      <c r="UWA38"/>
      <c r="UWB38"/>
      <c r="UWC38"/>
      <c r="UWD38"/>
      <c r="UWE38"/>
      <c r="UWF38"/>
      <c r="UWG38"/>
      <c r="UWH38"/>
      <c r="UWI38"/>
      <c r="UWJ38"/>
      <c r="UWK38"/>
      <c r="UWL38"/>
      <c r="UWM38"/>
      <c r="UWN38"/>
      <c r="UWO38"/>
      <c r="UWP38"/>
      <c r="UWQ38"/>
      <c r="UWR38"/>
      <c r="UWS38"/>
      <c r="UWT38"/>
      <c r="UWU38"/>
      <c r="UWV38"/>
      <c r="UWW38"/>
      <c r="UWX38"/>
      <c r="UWY38"/>
      <c r="UWZ38"/>
      <c r="UXA38"/>
      <c r="UXB38"/>
      <c r="UXC38"/>
      <c r="UXD38"/>
      <c r="UXE38"/>
      <c r="UXF38"/>
      <c r="UXG38"/>
      <c r="UXH38"/>
      <c r="UXI38"/>
      <c r="UXJ38"/>
      <c r="UXK38"/>
      <c r="UXL38"/>
      <c r="UXM38"/>
      <c r="UXN38"/>
      <c r="UXO38"/>
      <c r="UXP38"/>
      <c r="UXQ38"/>
      <c r="UXR38"/>
      <c r="UXS38"/>
      <c r="UXT38"/>
      <c r="UXU38"/>
      <c r="UXV38"/>
      <c r="UXW38"/>
      <c r="UXX38"/>
      <c r="UXY38"/>
      <c r="UXZ38"/>
      <c r="UYA38"/>
      <c r="UYB38"/>
      <c r="UYC38"/>
      <c r="UYD38"/>
      <c r="UYE38"/>
      <c r="UYF38"/>
      <c r="UYG38"/>
      <c r="UYH38"/>
      <c r="UYI38"/>
      <c r="UYJ38"/>
      <c r="UYK38"/>
      <c r="UYL38"/>
      <c r="UYM38"/>
      <c r="UYN38"/>
      <c r="UYO38"/>
      <c r="UYP38"/>
      <c r="UYQ38"/>
      <c r="UYR38"/>
      <c r="UYS38"/>
      <c r="UYT38"/>
      <c r="UYU38"/>
      <c r="UYV38"/>
      <c r="UYW38"/>
      <c r="UYX38"/>
      <c r="UYY38"/>
      <c r="UYZ38"/>
      <c r="UZA38"/>
      <c r="UZB38"/>
      <c r="UZC38"/>
      <c r="UZD38"/>
      <c r="UZE38"/>
      <c r="UZF38"/>
      <c r="UZG38"/>
      <c r="UZH38"/>
      <c r="UZI38"/>
      <c r="UZJ38"/>
      <c r="UZK38"/>
      <c r="UZL38"/>
      <c r="UZM38"/>
      <c r="UZN38"/>
      <c r="UZO38"/>
      <c r="UZP38"/>
      <c r="UZQ38"/>
      <c r="UZR38"/>
      <c r="UZS38"/>
      <c r="UZT38"/>
      <c r="UZU38"/>
      <c r="UZV38"/>
      <c r="UZW38"/>
      <c r="UZX38"/>
      <c r="UZY38"/>
      <c r="UZZ38"/>
      <c r="VAA38"/>
      <c r="VAB38"/>
      <c r="VAC38"/>
      <c r="VAD38"/>
      <c r="VAE38"/>
      <c r="VAF38"/>
      <c r="VAG38"/>
      <c r="VAH38"/>
      <c r="VAI38"/>
      <c r="VAJ38"/>
      <c r="VAK38"/>
      <c r="VAL38"/>
      <c r="VAM38"/>
      <c r="VAN38"/>
      <c r="VAO38"/>
      <c r="VAP38"/>
      <c r="VAQ38"/>
      <c r="VAR38"/>
      <c r="VAS38"/>
      <c r="VAT38"/>
      <c r="VAU38"/>
      <c r="VAV38"/>
      <c r="VAW38"/>
      <c r="VAX38"/>
      <c r="VAY38"/>
      <c r="VAZ38"/>
      <c r="VBA38"/>
      <c r="VBB38"/>
      <c r="VBC38"/>
      <c r="VBD38"/>
      <c r="VBE38"/>
      <c r="VBF38"/>
      <c r="VBG38"/>
      <c r="VBH38"/>
      <c r="VBI38"/>
      <c r="VBJ38"/>
      <c r="VBK38"/>
      <c r="VBL38"/>
      <c r="VBM38"/>
      <c r="VBN38"/>
      <c r="VBO38"/>
      <c r="VBP38"/>
      <c r="VBQ38"/>
      <c r="VBR38"/>
      <c r="VBS38"/>
      <c r="VBT38"/>
      <c r="VBU38"/>
      <c r="VBV38"/>
      <c r="VBW38"/>
      <c r="VBX38"/>
      <c r="VBY38"/>
      <c r="VBZ38"/>
      <c r="VCA38"/>
      <c r="VCB38"/>
      <c r="VCC38"/>
      <c r="VCD38"/>
      <c r="VCE38"/>
      <c r="VCF38"/>
      <c r="VCG38"/>
      <c r="VCH38"/>
      <c r="VCI38"/>
      <c r="VCJ38"/>
      <c r="VCK38"/>
      <c r="VCL38"/>
      <c r="VCM38"/>
      <c r="VCN38"/>
      <c r="VCO38"/>
      <c r="VCP38"/>
      <c r="VCQ38"/>
      <c r="VCR38"/>
      <c r="VCS38"/>
      <c r="VCT38"/>
      <c r="VCU38"/>
      <c r="VCV38"/>
      <c r="VCW38"/>
      <c r="VCX38"/>
      <c r="VCY38"/>
      <c r="VCZ38"/>
      <c r="VDA38"/>
      <c r="VDB38"/>
      <c r="VDC38"/>
      <c r="VDD38"/>
      <c r="VDE38"/>
      <c r="VDF38"/>
      <c r="VDG38"/>
      <c r="VDH38"/>
      <c r="VDI38"/>
      <c r="VDJ38"/>
      <c r="VDK38"/>
      <c r="VDL38"/>
      <c r="VDM38"/>
      <c r="VDN38"/>
      <c r="VDO38"/>
      <c r="VDP38"/>
      <c r="VDQ38"/>
      <c r="VDR38"/>
      <c r="VDS38"/>
      <c r="VDT38"/>
      <c r="VDU38"/>
      <c r="VDV38"/>
      <c r="VDW38"/>
      <c r="VDX38"/>
      <c r="VDY38"/>
      <c r="VDZ38"/>
      <c r="VEA38"/>
      <c r="VEB38"/>
      <c r="VEC38"/>
      <c r="VED38"/>
      <c r="VEE38"/>
      <c r="VEF38"/>
      <c r="VEG38"/>
      <c r="VEH38"/>
      <c r="VEI38"/>
      <c r="VEJ38"/>
      <c r="VEK38"/>
      <c r="VEL38"/>
      <c r="VEM38"/>
      <c r="VEN38"/>
      <c r="VEO38"/>
      <c r="VEP38"/>
      <c r="VEQ38"/>
      <c r="VER38"/>
      <c r="VES38"/>
      <c r="VET38"/>
      <c r="VEU38"/>
      <c r="VEV38"/>
      <c r="VEW38"/>
      <c r="VEX38"/>
      <c r="VEY38"/>
      <c r="VEZ38"/>
      <c r="VFA38"/>
      <c r="VFB38"/>
      <c r="VFC38"/>
      <c r="VFD38"/>
      <c r="VFE38"/>
      <c r="VFF38"/>
      <c r="VFG38"/>
      <c r="VFH38"/>
      <c r="VFI38"/>
      <c r="VFJ38"/>
      <c r="VFK38"/>
      <c r="VFL38"/>
      <c r="VFM38"/>
      <c r="VFN38"/>
      <c r="VFO38"/>
      <c r="VFP38"/>
      <c r="VFQ38"/>
      <c r="VFR38"/>
      <c r="VFS38"/>
      <c r="VFT38"/>
      <c r="VFU38"/>
      <c r="VFV38"/>
      <c r="VFW38"/>
      <c r="VFX38"/>
      <c r="VFY38"/>
      <c r="VFZ38"/>
      <c r="VGA38"/>
      <c r="VGB38"/>
      <c r="VGC38"/>
      <c r="VGD38"/>
      <c r="VGE38"/>
      <c r="VGF38"/>
      <c r="VGG38"/>
      <c r="VGH38"/>
      <c r="VGI38"/>
      <c r="VGJ38"/>
      <c r="VGK38"/>
      <c r="VGL38"/>
      <c r="VGM38"/>
      <c r="VGN38"/>
      <c r="VGO38"/>
      <c r="VGP38"/>
      <c r="VGQ38"/>
      <c r="VGR38"/>
      <c r="VGS38"/>
      <c r="VGT38"/>
      <c r="VGU38"/>
      <c r="VGV38"/>
      <c r="VGW38"/>
      <c r="VGX38"/>
      <c r="VGY38"/>
      <c r="VGZ38"/>
      <c r="VHA38"/>
      <c r="VHB38"/>
      <c r="VHC38"/>
      <c r="VHD38"/>
      <c r="VHE38"/>
      <c r="VHF38"/>
      <c r="VHG38"/>
      <c r="VHH38"/>
      <c r="VHI38"/>
      <c r="VHJ38"/>
      <c r="VHK38"/>
      <c r="VHL38"/>
      <c r="VHM38"/>
      <c r="VHN38"/>
      <c r="VHO38"/>
      <c r="VHP38"/>
      <c r="VHQ38"/>
      <c r="VHR38"/>
      <c r="VHS38"/>
      <c r="VHT38"/>
      <c r="VHU38"/>
      <c r="VHV38"/>
      <c r="VHW38"/>
      <c r="VHX38"/>
      <c r="VHY38"/>
      <c r="VHZ38"/>
      <c r="VIA38"/>
      <c r="VIB38"/>
      <c r="VIC38"/>
      <c r="VID38"/>
      <c r="VIE38"/>
      <c r="VIF38"/>
      <c r="VIG38"/>
      <c r="VIH38"/>
      <c r="VII38"/>
      <c r="VIJ38"/>
      <c r="VIK38"/>
      <c r="VIL38"/>
      <c r="VIM38"/>
      <c r="VIN38"/>
      <c r="VIO38"/>
      <c r="VIP38"/>
      <c r="VIQ38"/>
      <c r="VIR38"/>
      <c r="VIS38"/>
      <c r="VIT38"/>
      <c r="VIU38"/>
      <c r="VIV38"/>
      <c r="VIW38"/>
      <c r="VIX38"/>
      <c r="VIY38"/>
      <c r="VIZ38"/>
      <c r="VJA38"/>
      <c r="VJB38"/>
      <c r="VJC38"/>
      <c r="VJD38"/>
      <c r="VJE38"/>
      <c r="VJF38"/>
      <c r="VJG38"/>
      <c r="VJH38"/>
      <c r="VJI38"/>
      <c r="VJJ38"/>
      <c r="VJK38"/>
      <c r="VJL38"/>
      <c r="VJM38"/>
      <c r="VJN38"/>
      <c r="VJO38"/>
      <c r="VJP38"/>
      <c r="VJQ38"/>
      <c r="VJR38"/>
      <c r="VJS38"/>
      <c r="VJT38"/>
      <c r="VJU38"/>
      <c r="VJV38"/>
      <c r="VJW38"/>
      <c r="VJX38"/>
      <c r="VJY38"/>
      <c r="VJZ38"/>
      <c r="VKA38"/>
      <c r="VKB38"/>
      <c r="VKC38"/>
      <c r="VKD38"/>
      <c r="VKE38"/>
      <c r="VKF38"/>
      <c r="VKG38"/>
      <c r="VKH38"/>
      <c r="VKI38"/>
      <c r="VKJ38"/>
      <c r="VKK38"/>
      <c r="VKL38"/>
      <c r="VKM38"/>
      <c r="VKN38"/>
      <c r="VKO38"/>
      <c r="VKP38"/>
      <c r="VKQ38"/>
      <c r="VKR38"/>
      <c r="VKS38"/>
      <c r="VKT38"/>
      <c r="VKU38"/>
      <c r="VKV38"/>
      <c r="VKW38"/>
      <c r="VKX38"/>
      <c r="VKY38"/>
      <c r="VKZ38"/>
      <c r="VLA38"/>
      <c r="VLB38"/>
      <c r="VLC38"/>
      <c r="VLD38"/>
      <c r="VLE38"/>
      <c r="VLF38"/>
      <c r="VLG38"/>
      <c r="VLH38"/>
      <c r="VLI38"/>
      <c r="VLJ38"/>
      <c r="VLK38"/>
      <c r="VLL38"/>
      <c r="VLM38"/>
      <c r="VLN38"/>
      <c r="VLO38"/>
      <c r="VLP38"/>
      <c r="VLQ38"/>
      <c r="VLR38"/>
      <c r="VLS38"/>
      <c r="VLT38"/>
      <c r="VLU38"/>
      <c r="VLV38"/>
      <c r="VLW38"/>
      <c r="VLX38"/>
      <c r="VLY38"/>
      <c r="VLZ38"/>
      <c r="VMA38"/>
      <c r="VMB38"/>
      <c r="VMC38"/>
      <c r="VMD38"/>
      <c r="VME38"/>
      <c r="VMF38"/>
      <c r="VMG38"/>
      <c r="VMH38"/>
      <c r="VMI38"/>
      <c r="VMJ38"/>
      <c r="VMK38"/>
      <c r="VML38"/>
      <c r="VMM38"/>
      <c r="VMN38"/>
      <c r="VMO38"/>
      <c r="VMP38"/>
      <c r="VMQ38"/>
      <c r="VMR38"/>
      <c r="VMS38"/>
      <c r="VMT38"/>
      <c r="VMU38"/>
      <c r="VMV38"/>
      <c r="VMW38"/>
      <c r="VMX38"/>
      <c r="VMY38"/>
      <c r="VMZ38"/>
      <c r="VNA38"/>
      <c r="VNB38"/>
      <c r="VNC38"/>
      <c r="VND38"/>
      <c r="VNE38"/>
      <c r="VNF38"/>
      <c r="VNG38"/>
      <c r="VNH38"/>
      <c r="VNI38"/>
      <c r="VNJ38"/>
      <c r="VNK38"/>
      <c r="VNL38"/>
      <c r="VNM38"/>
      <c r="VNN38"/>
      <c r="VNO38"/>
      <c r="VNP38"/>
      <c r="VNQ38"/>
      <c r="VNR38"/>
      <c r="VNS38"/>
      <c r="VNT38"/>
      <c r="VNU38"/>
      <c r="VNV38"/>
      <c r="VNW38"/>
      <c r="VNX38"/>
      <c r="VNY38"/>
      <c r="VNZ38"/>
      <c r="VOA38"/>
      <c r="VOB38"/>
      <c r="VOC38"/>
      <c r="VOD38"/>
      <c r="VOE38"/>
      <c r="VOF38"/>
      <c r="VOG38"/>
      <c r="VOH38"/>
      <c r="VOI38"/>
      <c r="VOJ38"/>
      <c r="VOK38"/>
      <c r="VOL38"/>
      <c r="VOM38"/>
      <c r="VON38"/>
      <c r="VOO38"/>
      <c r="VOP38"/>
      <c r="VOQ38"/>
      <c r="VOR38"/>
      <c r="VOS38"/>
      <c r="VOT38"/>
      <c r="VOU38"/>
      <c r="VOV38"/>
      <c r="VOW38"/>
      <c r="VOX38"/>
      <c r="VOY38"/>
      <c r="VOZ38"/>
      <c r="VPA38"/>
      <c r="VPB38"/>
      <c r="VPC38"/>
      <c r="VPD38"/>
      <c r="VPE38"/>
      <c r="VPF38"/>
      <c r="VPG38"/>
      <c r="VPH38"/>
      <c r="VPI38"/>
      <c r="VPJ38"/>
      <c r="VPK38"/>
      <c r="VPL38"/>
      <c r="VPM38"/>
      <c r="VPN38"/>
      <c r="VPO38"/>
      <c r="VPP38"/>
      <c r="VPQ38"/>
      <c r="VPR38"/>
      <c r="VPS38"/>
      <c r="VPT38"/>
      <c r="VPU38"/>
      <c r="VPV38"/>
      <c r="VPW38"/>
      <c r="VPX38"/>
      <c r="VPY38"/>
      <c r="VPZ38"/>
      <c r="VQA38"/>
      <c r="VQB38"/>
      <c r="VQC38"/>
      <c r="VQD38"/>
      <c r="VQE38"/>
      <c r="VQF38"/>
      <c r="VQG38"/>
      <c r="VQH38"/>
      <c r="VQI38"/>
      <c r="VQJ38"/>
      <c r="VQK38"/>
      <c r="VQL38"/>
      <c r="VQM38"/>
      <c r="VQN38"/>
      <c r="VQO38"/>
      <c r="VQP38"/>
      <c r="VQQ38"/>
      <c r="VQR38"/>
      <c r="VQS38"/>
      <c r="VQT38"/>
      <c r="VQU38"/>
      <c r="VQV38"/>
      <c r="VQW38"/>
      <c r="VQX38"/>
      <c r="VQY38"/>
      <c r="VQZ38"/>
      <c r="VRA38"/>
      <c r="VRB38"/>
      <c r="VRC38"/>
      <c r="VRD38"/>
      <c r="VRE38"/>
      <c r="VRF38"/>
      <c r="VRG38"/>
      <c r="VRH38"/>
      <c r="VRI38"/>
      <c r="VRJ38"/>
      <c r="VRK38"/>
      <c r="VRL38"/>
      <c r="VRM38"/>
      <c r="VRN38"/>
      <c r="VRO38"/>
      <c r="VRP38"/>
      <c r="VRQ38"/>
      <c r="VRR38"/>
      <c r="VRS38"/>
      <c r="VRT38"/>
      <c r="VRU38"/>
      <c r="VRV38"/>
      <c r="VRW38"/>
      <c r="VRX38"/>
      <c r="VRY38"/>
      <c r="VRZ38"/>
      <c r="VSA38"/>
      <c r="VSB38"/>
      <c r="VSC38"/>
      <c r="VSD38"/>
      <c r="VSE38"/>
      <c r="VSF38"/>
      <c r="VSG38"/>
      <c r="VSH38"/>
      <c r="VSI38"/>
      <c r="VSJ38"/>
      <c r="VSK38"/>
      <c r="VSL38"/>
      <c r="VSM38"/>
      <c r="VSN38"/>
      <c r="VSO38"/>
      <c r="VSP38"/>
      <c r="VSQ38"/>
      <c r="VSR38"/>
      <c r="VSS38"/>
      <c r="VST38"/>
      <c r="VSU38"/>
      <c r="VSV38"/>
      <c r="VSW38"/>
      <c r="VSX38"/>
      <c r="VSY38"/>
      <c r="VSZ38"/>
      <c r="VTA38"/>
      <c r="VTB38"/>
      <c r="VTC38"/>
      <c r="VTD38"/>
      <c r="VTE38"/>
      <c r="VTF38"/>
      <c r="VTG38"/>
      <c r="VTH38"/>
      <c r="VTI38"/>
      <c r="VTJ38"/>
      <c r="VTK38"/>
      <c r="VTL38"/>
      <c r="VTM38"/>
      <c r="VTN38"/>
      <c r="VTO38"/>
      <c r="VTP38"/>
      <c r="VTQ38"/>
      <c r="VTR38"/>
      <c r="VTS38"/>
      <c r="VTT38"/>
      <c r="VTU38"/>
      <c r="VTV38"/>
      <c r="VTW38"/>
      <c r="VTX38"/>
      <c r="VTY38"/>
      <c r="VTZ38"/>
      <c r="VUA38"/>
      <c r="VUB38"/>
      <c r="VUC38"/>
      <c r="VUD38"/>
      <c r="VUE38"/>
      <c r="VUF38"/>
      <c r="VUG38"/>
      <c r="VUH38"/>
      <c r="VUI38"/>
      <c r="VUJ38"/>
      <c r="VUK38"/>
      <c r="VUL38"/>
      <c r="VUM38"/>
      <c r="VUN38"/>
      <c r="VUO38"/>
      <c r="VUP38"/>
      <c r="VUQ38"/>
      <c r="VUR38"/>
      <c r="VUS38"/>
      <c r="VUT38"/>
      <c r="VUU38"/>
      <c r="VUV38"/>
      <c r="VUW38"/>
      <c r="VUX38"/>
      <c r="VUY38"/>
      <c r="VUZ38"/>
      <c r="VVA38"/>
      <c r="VVB38"/>
      <c r="VVC38"/>
      <c r="VVD38"/>
      <c r="VVE38"/>
      <c r="VVF38"/>
      <c r="VVG38"/>
      <c r="VVH38"/>
      <c r="VVI38"/>
      <c r="VVJ38"/>
      <c r="VVK38"/>
      <c r="VVL38"/>
      <c r="VVM38"/>
      <c r="VVN38"/>
      <c r="VVO38"/>
      <c r="VVP38"/>
      <c r="VVQ38"/>
      <c r="VVR38"/>
      <c r="VVS38"/>
      <c r="VVT38"/>
      <c r="VVU38"/>
      <c r="VVV38"/>
      <c r="VVW38"/>
      <c r="VVX38"/>
      <c r="VVY38"/>
      <c r="VVZ38"/>
      <c r="VWA38"/>
      <c r="VWB38"/>
      <c r="VWC38"/>
      <c r="VWD38"/>
      <c r="VWE38"/>
      <c r="VWF38"/>
      <c r="VWG38"/>
      <c r="VWH38"/>
      <c r="VWI38"/>
      <c r="VWJ38"/>
      <c r="VWK38"/>
      <c r="VWL38"/>
      <c r="VWM38"/>
      <c r="VWN38"/>
      <c r="VWO38"/>
      <c r="VWP38"/>
      <c r="VWQ38"/>
      <c r="VWR38"/>
      <c r="VWS38"/>
      <c r="VWT38"/>
      <c r="VWU38"/>
      <c r="VWV38"/>
      <c r="VWW38"/>
      <c r="VWX38"/>
      <c r="VWY38"/>
      <c r="VWZ38"/>
      <c r="VXA38"/>
      <c r="VXB38"/>
      <c r="VXC38"/>
      <c r="VXD38"/>
      <c r="VXE38"/>
      <c r="VXF38"/>
      <c r="VXG38"/>
      <c r="VXH38"/>
      <c r="VXI38"/>
      <c r="VXJ38"/>
      <c r="VXK38"/>
      <c r="VXL38"/>
      <c r="VXM38"/>
      <c r="VXN38"/>
      <c r="VXO38"/>
      <c r="VXP38"/>
      <c r="VXQ38"/>
      <c r="VXR38"/>
      <c r="VXS38"/>
      <c r="VXT38"/>
      <c r="VXU38"/>
      <c r="VXV38"/>
      <c r="VXW38"/>
      <c r="VXX38"/>
      <c r="VXY38"/>
      <c r="VXZ38"/>
      <c r="VYA38"/>
      <c r="VYB38"/>
      <c r="VYC38"/>
      <c r="VYD38"/>
      <c r="VYE38"/>
      <c r="VYF38"/>
      <c r="VYG38"/>
      <c r="VYH38"/>
      <c r="VYI38"/>
      <c r="VYJ38"/>
      <c r="VYK38"/>
      <c r="VYL38"/>
      <c r="VYM38"/>
      <c r="VYN38"/>
      <c r="VYO38"/>
      <c r="VYP38"/>
      <c r="VYQ38"/>
      <c r="VYR38"/>
      <c r="VYS38"/>
      <c r="VYT38"/>
      <c r="VYU38"/>
      <c r="VYV38"/>
      <c r="VYW38"/>
      <c r="VYX38"/>
      <c r="VYY38"/>
      <c r="VYZ38"/>
      <c r="VZA38"/>
      <c r="VZB38"/>
      <c r="VZC38"/>
      <c r="VZD38"/>
      <c r="VZE38"/>
      <c r="VZF38"/>
      <c r="VZG38"/>
      <c r="VZH38"/>
      <c r="VZI38"/>
      <c r="VZJ38"/>
      <c r="VZK38"/>
      <c r="VZL38"/>
      <c r="VZM38"/>
      <c r="VZN38"/>
      <c r="VZO38"/>
      <c r="VZP38"/>
      <c r="VZQ38"/>
      <c r="VZR38"/>
      <c r="VZS38"/>
      <c r="VZT38"/>
      <c r="VZU38"/>
      <c r="VZV38"/>
      <c r="VZW38"/>
      <c r="VZX38"/>
      <c r="VZY38"/>
      <c r="VZZ38"/>
      <c r="WAA38"/>
      <c r="WAB38"/>
      <c r="WAC38"/>
      <c r="WAD38"/>
      <c r="WAE38"/>
      <c r="WAF38"/>
      <c r="WAG38"/>
      <c r="WAH38"/>
      <c r="WAI38"/>
      <c r="WAJ38"/>
      <c r="WAK38"/>
      <c r="WAL38"/>
      <c r="WAM38"/>
      <c r="WAN38"/>
      <c r="WAO38"/>
      <c r="WAP38"/>
      <c r="WAQ38"/>
      <c r="WAR38"/>
      <c r="WAS38"/>
      <c r="WAT38"/>
      <c r="WAU38"/>
      <c r="WAV38"/>
      <c r="WAW38"/>
      <c r="WAX38"/>
      <c r="WAY38"/>
      <c r="WAZ38"/>
      <c r="WBA38"/>
      <c r="WBB38"/>
      <c r="WBC38"/>
      <c r="WBD38"/>
      <c r="WBE38"/>
      <c r="WBF38"/>
      <c r="WBG38"/>
      <c r="WBH38"/>
      <c r="WBI38"/>
      <c r="WBJ38"/>
      <c r="WBK38"/>
      <c r="WBL38"/>
      <c r="WBM38"/>
      <c r="WBN38"/>
      <c r="WBO38"/>
      <c r="WBP38"/>
      <c r="WBQ38"/>
      <c r="WBR38"/>
      <c r="WBS38"/>
      <c r="WBT38"/>
      <c r="WBU38"/>
      <c r="WBV38"/>
      <c r="WBW38"/>
      <c r="WBX38"/>
      <c r="WBY38"/>
      <c r="WBZ38"/>
      <c r="WCA38"/>
      <c r="WCB38"/>
      <c r="WCC38"/>
      <c r="WCD38"/>
      <c r="WCE38"/>
      <c r="WCF38"/>
      <c r="WCG38"/>
      <c r="WCH38"/>
      <c r="WCI38"/>
      <c r="WCJ38"/>
      <c r="WCK38"/>
      <c r="WCL38"/>
      <c r="WCM38"/>
      <c r="WCN38"/>
      <c r="WCO38"/>
      <c r="WCP38"/>
      <c r="WCQ38"/>
      <c r="WCR38"/>
      <c r="WCS38"/>
      <c r="WCT38"/>
      <c r="WCU38"/>
      <c r="WCV38"/>
      <c r="WCW38"/>
      <c r="WCX38"/>
      <c r="WCY38"/>
      <c r="WCZ38"/>
      <c r="WDA38"/>
      <c r="WDB38"/>
      <c r="WDC38"/>
      <c r="WDD38"/>
      <c r="WDE38"/>
      <c r="WDF38"/>
      <c r="WDG38"/>
      <c r="WDH38"/>
      <c r="WDI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c r="WOY38"/>
      <c r="WOZ38"/>
      <c r="WPA38"/>
      <c r="WPB38"/>
      <c r="WPC38"/>
      <c r="WPD38"/>
      <c r="WPE38"/>
      <c r="WPF38"/>
      <c r="WPG38"/>
      <c r="WPH38"/>
      <c r="WPI38"/>
      <c r="WPJ38"/>
      <c r="WPK38"/>
      <c r="WPL38"/>
      <c r="WPM38"/>
      <c r="WPN38"/>
      <c r="WPO38"/>
      <c r="WPP38"/>
      <c r="WPQ38"/>
      <c r="WPR38"/>
      <c r="WPS38"/>
      <c r="WPT38"/>
      <c r="WPU38"/>
      <c r="WPV38"/>
      <c r="WPW38"/>
      <c r="WPX38"/>
      <c r="WPY38"/>
      <c r="WPZ38"/>
      <c r="WQA38"/>
      <c r="WQB38"/>
      <c r="WQC38"/>
      <c r="WQD38"/>
      <c r="WQE38"/>
      <c r="WQF38"/>
      <c r="WQG38"/>
      <c r="WQH38"/>
      <c r="WQI38"/>
      <c r="WQJ38"/>
      <c r="WQK38"/>
      <c r="WQL38"/>
      <c r="WQM38"/>
      <c r="WQN38"/>
      <c r="WQO38"/>
      <c r="WQP38"/>
      <c r="WQQ38"/>
      <c r="WQR38"/>
      <c r="WQS38"/>
      <c r="WQT38"/>
      <c r="WQU38"/>
      <c r="WQV38"/>
      <c r="WQW38"/>
      <c r="WQX38"/>
      <c r="WQY38"/>
      <c r="WQZ38"/>
      <c r="WRA38"/>
      <c r="WRB38"/>
      <c r="WRC38"/>
      <c r="WRD38"/>
      <c r="WRE38"/>
      <c r="WRF38"/>
      <c r="WRG38"/>
      <c r="WRH38"/>
      <c r="WRI38"/>
      <c r="WRJ38"/>
      <c r="WRK38"/>
      <c r="WRL38"/>
      <c r="WRM38"/>
      <c r="WRN38"/>
      <c r="WRO38"/>
      <c r="WRP38"/>
      <c r="WRQ38"/>
      <c r="WRR38"/>
      <c r="WRS38"/>
      <c r="WRT38"/>
      <c r="WRU38"/>
      <c r="WRV38"/>
      <c r="WRW38"/>
      <c r="WRX38"/>
      <c r="WRY38"/>
      <c r="WRZ38"/>
      <c r="WSA38"/>
      <c r="WSB38"/>
      <c r="WSC38"/>
      <c r="WSD38"/>
      <c r="WSE38"/>
      <c r="WSF38"/>
      <c r="WSG38"/>
      <c r="WSH38"/>
      <c r="WSI38"/>
      <c r="WSJ38"/>
      <c r="WSK38"/>
      <c r="WSL38"/>
      <c r="WSM38"/>
      <c r="WSN38"/>
      <c r="WSO38"/>
      <c r="WSP38"/>
      <c r="WSQ38"/>
      <c r="WSR38"/>
      <c r="WSS38"/>
      <c r="WST38"/>
      <c r="WSU38"/>
      <c r="WSV38"/>
      <c r="WSW38"/>
      <c r="WSX38"/>
      <c r="WSY38"/>
      <c r="WSZ38"/>
      <c r="WTA38"/>
      <c r="WTB38"/>
      <c r="WTC38"/>
      <c r="WTD38"/>
      <c r="WTE38"/>
      <c r="WTF38"/>
      <c r="WTG38"/>
      <c r="WTH38"/>
      <c r="WTI38"/>
      <c r="WTJ38"/>
      <c r="WTK38"/>
      <c r="WTL38"/>
      <c r="WTM38"/>
      <c r="WTN38"/>
      <c r="WTO38"/>
      <c r="WTP38"/>
      <c r="WTQ38"/>
      <c r="WTR38"/>
      <c r="WTS38"/>
      <c r="WTT38"/>
      <c r="WTU38"/>
      <c r="WTV38"/>
      <c r="WTW38"/>
      <c r="WTX38"/>
      <c r="WTY38"/>
      <c r="WTZ38"/>
      <c r="WUA38"/>
      <c r="WUB38"/>
      <c r="WUC38"/>
      <c r="WUD38"/>
      <c r="WUE38"/>
      <c r="WUF38"/>
      <c r="WUG38"/>
      <c r="WUH38"/>
      <c r="WUI38"/>
      <c r="WUJ38"/>
      <c r="WUK38"/>
      <c r="WUL38"/>
      <c r="WUM38"/>
      <c r="WUN38"/>
      <c r="WUO38"/>
      <c r="WUP38"/>
      <c r="WUQ38"/>
      <c r="WUR38"/>
      <c r="WUS38"/>
      <c r="WUT38"/>
      <c r="WUU38"/>
      <c r="WUV38"/>
      <c r="WUW38"/>
      <c r="WUX38"/>
      <c r="WUY38"/>
      <c r="WUZ38"/>
      <c r="WVA38"/>
      <c r="WVB38"/>
      <c r="WVC38"/>
      <c r="WVD38"/>
      <c r="WVE38"/>
      <c r="WVF38"/>
      <c r="WVG38"/>
      <c r="WVH38"/>
      <c r="WVI38"/>
      <c r="WVJ38"/>
      <c r="WVK38"/>
      <c r="WVL38"/>
      <c r="WVM38"/>
      <c r="WVN38"/>
      <c r="WVO38"/>
      <c r="WVP38"/>
      <c r="WVQ38"/>
      <c r="WVR38"/>
      <c r="WVS38"/>
      <c r="WVT38"/>
      <c r="WVU38"/>
      <c r="WVV38"/>
      <c r="WVW38"/>
      <c r="WVX38"/>
      <c r="WVY38"/>
      <c r="WVZ38"/>
      <c r="WWA38"/>
      <c r="WWB38"/>
      <c r="WWC38"/>
      <c r="WWD38"/>
      <c r="WWE38"/>
      <c r="WWF38"/>
      <c r="WWG38"/>
      <c r="WWH38"/>
      <c r="WWI38"/>
      <c r="WWJ38"/>
      <c r="WWK38"/>
      <c r="WWL38"/>
      <c r="WWM38"/>
      <c r="WWN38"/>
      <c r="WWO38"/>
      <c r="WWP38"/>
      <c r="WWQ38"/>
      <c r="WWR38"/>
      <c r="WWS38"/>
      <c r="WWT38"/>
      <c r="WWU38"/>
      <c r="WWV38"/>
      <c r="WWW38"/>
      <c r="WWX38"/>
      <c r="WWY38"/>
      <c r="WWZ38"/>
      <c r="WXA38"/>
      <c r="WXB38"/>
      <c r="WXC38"/>
      <c r="WXD38"/>
      <c r="WXE38"/>
      <c r="WXF38"/>
      <c r="WXG38"/>
      <c r="WXH38"/>
      <c r="WXI38"/>
      <c r="WXJ38"/>
      <c r="WXK38"/>
      <c r="WXL38"/>
      <c r="WXM38"/>
      <c r="WXN38"/>
      <c r="WXO38"/>
      <c r="WXP38"/>
      <c r="WXQ38"/>
      <c r="WXR38"/>
      <c r="WXS38"/>
      <c r="WXT38"/>
      <c r="WXU38"/>
      <c r="WXV38"/>
      <c r="WXW38"/>
      <c r="WXX38"/>
      <c r="WXY38"/>
      <c r="WXZ38"/>
      <c r="WYA38"/>
      <c r="WYB38"/>
      <c r="WYC38"/>
      <c r="WYD38"/>
      <c r="WYE38"/>
      <c r="WYF38"/>
      <c r="WYG38"/>
      <c r="WYH38"/>
      <c r="WYI38"/>
      <c r="WYJ38"/>
      <c r="WYK38"/>
      <c r="WYL38"/>
      <c r="WYM38"/>
      <c r="WYN38"/>
      <c r="WYO38"/>
      <c r="WYP38"/>
      <c r="WYQ38"/>
      <c r="WYR38"/>
      <c r="WYS38"/>
      <c r="WYT38"/>
      <c r="WYU38"/>
      <c r="WYV38"/>
      <c r="WYW38"/>
      <c r="WYX38"/>
      <c r="WYY38"/>
      <c r="WYZ38"/>
      <c r="WZA38"/>
      <c r="WZB38"/>
      <c r="WZC38"/>
      <c r="WZD38"/>
      <c r="WZE38"/>
      <c r="WZF38"/>
      <c r="WZG38"/>
      <c r="WZH38"/>
      <c r="WZI38"/>
      <c r="WZJ38"/>
      <c r="WZK38"/>
      <c r="WZL38"/>
      <c r="WZM38"/>
      <c r="WZN38"/>
      <c r="WZO38"/>
      <c r="WZP38"/>
      <c r="WZQ38"/>
      <c r="WZR38"/>
      <c r="WZS38"/>
      <c r="WZT38"/>
      <c r="WZU38"/>
      <c r="WZV38"/>
      <c r="WZW38"/>
      <c r="WZX38"/>
      <c r="WZY38"/>
      <c r="WZZ38"/>
      <c r="XAA38"/>
      <c r="XAB38"/>
      <c r="XAC38"/>
      <c r="XAD38"/>
      <c r="XAE38"/>
      <c r="XAF38"/>
      <c r="XAG38"/>
      <c r="XAH38"/>
      <c r="XAI38"/>
      <c r="XAJ38"/>
      <c r="XAK38"/>
      <c r="XAL38"/>
      <c r="XAM38"/>
      <c r="XAN38"/>
      <c r="XAO38"/>
      <c r="XAP38"/>
      <c r="XAQ38"/>
      <c r="XAR38"/>
      <c r="XAS38"/>
      <c r="XAT38"/>
      <c r="XAU38"/>
      <c r="XAV38"/>
      <c r="XAW38"/>
      <c r="XAX38"/>
      <c r="XAY38"/>
      <c r="XAZ38"/>
      <c r="XBA38"/>
      <c r="XBB38"/>
      <c r="XBC38"/>
      <c r="XBD38"/>
      <c r="XBE38"/>
      <c r="XBF38"/>
      <c r="XBG38"/>
      <c r="XBH38"/>
      <c r="XBI38"/>
      <c r="XBJ38"/>
      <c r="XBK38"/>
      <c r="XBL38"/>
      <c r="XBM38"/>
      <c r="XBN38"/>
      <c r="XBO38"/>
      <c r="XBP38"/>
      <c r="XBQ38"/>
      <c r="XBR38"/>
      <c r="XBS38"/>
      <c r="XBT38"/>
      <c r="XBU38"/>
      <c r="XBV38"/>
      <c r="XBW38"/>
      <c r="XBX38"/>
      <c r="XBY38"/>
      <c r="XBZ38"/>
      <c r="XCA38"/>
      <c r="XCB38"/>
      <c r="XCC38"/>
      <c r="XCD38"/>
      <c r="XCE38"/>
      <c r="XCF38"/>
      <c r="XCG38"/>
      <c r="XCH38"/>
      <c r="XCI38"/>
      <c r="XCJ38"/>
      <c r="XCK38"/>
      <c r="XCL38"/>
      <c r="XCM38"/>
      <c r="XCN38"/>
      <c r="XCO38"/>
      <c r="XCP38"/>
      <c r="XCQ38"/>
      <c r="XCR38"/>
      <c r="XCS38"/>
      <c r="XCT38"/>
      <c r="XCU38"/>
      <c r="XCV38"/>
      <c r="XCW38"/>
      <c r="XCX38"/>
      <c r="XCY38"/>
      <c r="XCZ38"/>
      <c r="XDA38"/>
      <c r="XDB38"/>
      <c r="XDC38"/>
      <c r="XDD38"/>
      <c r="XDE38"/>
      <c r="XDF38"/>
      <c r="XDG38"/>
      <c r="XDH38"/>
      <c r="XDI38"/>
      <c r="XDJ38"/>
      <c r="XDK38"/>
      <c r="XDL38"/>
      <c r="XDM38"/>
      <c r="XDN38"/>
      <c r="XDO38"/>
      <c r="XDP38"/>
      <c r="XDQ38"/>
      <c r="XDR38"/>
      <c r="XDS38"/>
      <c r="XDT38"/>
      <c r="XDU38"/>
      <c r="XDV38"/>
      <c r="XDW38"/>
      <c r="XDX38"/>
      <c r="XDY38"/>
      <c r="XDZ38"/>
      <c r="XEA38"/>
      <c r="XEB38"/>
      <c r="XEC38"/>
      <c r="XED38"/>
      <c r="XEE38"/>
      <c r="XEF38"/>
      <c r="XEG38"/>
      <c r="XEH38"/>
      <c r="XEI38"/>
      <c r="XEJ38"/>
      <c r="XEK38"/>
      <c r="XEL38"/>
      <c r="XEM38"/>
      <c r="XEN38"/>
      <c r="XEO38"/>
      <c r="XEP38"/>
      <c r="XEQ38"/>
      <c r="XER38"/>
      <c r="XES38"/>
      <c r="XET38"/>
      <c r="XEU38"/>
      <c r="XEV38"/>
      <c r="XEW38"/>
      <c r="XEX38"/>
      <c r="XEY38"/>
      <c r="XEZ38"/>
      <c r="XFA38"/>
      <c r="XFB38"/>
      <c r="XFC38"/>
    </row>
    <row r="39" spans="4:16383" s="1" customFormat="1" ht="15" customHeight="1" x14ac:dyDescent="0.25">
      <c r="D39" s="6" t="s">
        <v>57</v>
      </c>
      <c r="E39" s="6" t="s">
        <v>176</v>
      </c>
      <c r="G39" s="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c r="WVO39"/>
      <c r="WVP39"/>
      <c r="WVQ39"/>
      <c r="WVR39"/>
      <c r="WVS39"/>
      <c r="WVT39"/>
      <c r="WVU39"/>
      <c r="WVV39"/>
      <c r="WVW39"/>
      <c r="WVX39"/>
      <c r="WVY39"/>
      <c r="WVZ39"/>
      <c r="WWA39"/>
      <c r="WWB39"/>
      <c r="WWC39"/>
      <c r="WWD39"/>
      <c r="WWE39"/>
      <c r="WWF39"/>
      <c r="WWG39"/>
      <c r="WWH39"/>
      <c r="WWI39"/>
      <c r="WWJ39"/>
      <c r="WWK39"/>
      <c r="WWL39"/>
      <c r="WWM39"/>
      <c r="WWN39"/>
      <c r="WWO39"/>
      <c r="WWP39"/>
      <c r="WWQ39"/>
      <c r="WWR39"/>
      <c r="WWS39"/>
      <c r="WWT39"/>
      <c r="WWU39"/>
      <c r="WWV39"/>
      <c r="WWW39"/>
      <c r="WWX39"/>
      <c r="WWY39"/>
      <c r="WWZ39"/>
      <c r="WXA39"/>
      <c r="WXB39"/>
      <c r="WXC39"/>
      <c r="WXD39"/>
      <c r="WXE39"/>
      <c r="WXF39"/>
      <c r="WXG39"/>
      <c r="WXH39"/>
      <c r="WXI39"/>
      <c r="WXJ39"/>
      <c r="WXK39"/>
      <c r="WXL39"/>
      <c r="WXM39"/>
      <c r="WXN39"/>
      <c r="WXO39"/>
      <c r="WXP39"/>
      <c r="WXQ39"/>
      <c r="WXR39"/>
      <c r="WXS39"/>
      <c r="WXT39"/>
      <c r="WXU39"/>
      <c r="WXV39"/>
      <c r="WXW39"/>
      <c r="WXX39"/>
      <c r="WXY39"/>
      <c r="WXZ39"/>
      <c r="WYA39"/>
      <c r="WYB39"/>
      <c r="WYC39"/>
      <c r="WYD39"/>
      <c r="WYE39"/>
      <c r="WYF39"/>
      <c r="WYG39"/>
      <c r="WYH39"/>
      <c r="WYI39"/>
      <c r="WYJ39"/>
      <c r="WYK39"/>
      <c r="WYL39"/>
      <c r="WYM39"/>
      <c r="WYN39"/>
      <c r="WYO39"/>
      <c r="WYP39"/>
      <c r="WYQ39"/>
      <c r="WYR39"/>
      <c r="WYS39"/>
      <c r="WYT39"/>
      <c r="WYU39"/>
      <c r="WYV39"/>
      <c r="WYW39"/>
      <c r="WYX39"/>
      <c r="WYY39"/>
      <c r="WYZ39"/>
      <c r="WZA39"/>
      <c r="WZB39"/>
      <c r="WZC39"/>
      <c r="WZD39"/>
      <c r="WZE39"/>
      <c r="WZF39"/>
      <c r="WZG39"/>
      <c r="WZH39"/>
      <c r="WZI39"/>
      <c r="WZJ39"/>
      <c r="WZK39"/>
      <c r="WZL39"/>
      <c r="WZM39"/>
      <c r="WZN39"/>
      <c r="WZO39"/>
      <c r="WZP39"/>
      <c r="WZQ39"/>
      <c r="WZR39"/>
      <c r="WZS39"/>
      <c r="WZT39"/>
      <c r="WZU39"/>
      <c r="WZV39"/>
      <c r="WZW39"/>
      <c r="WZX39"/>
      <c r="WZY39"/>
      <c r="WZZ39"/>
      <c r="XAA39"/>
      <c r="XAB39"/>
      <c r="XAC39"/>
      <c r="XAD39"/>
      <c r="XAE39"/>
      <c r="XAF39"/>
      <c r="XAG39"/>
      <c r="XAH39"/>
      <c r="XAI39"/>
      <c r="XAJ39"/>
      <c r="XAK39"/>
      <c r="XAL39"/>
      <c r="XAM39"/>
      <c r="XAN39"/>
      <c r="XAO39"/>
      <c r="XAP39"/>
      <c r="XAQ39"/>
      <c r="XAR39"/>
      <c r="XAS39"/>
      <c r="XAT39"/>
      <c r="XAU39"/>
      <c r="XAV39"/>
      <c r="XAW39"/>
      <c r="XAX39"/>
      <c r="XAY39"/>
      <c r="XAZ39"/>
      <c r="XBA39"/>
      <c r="XBB39"/>
      <c r="XBC39"/>
      <c r="XBD39"/>
      <c r="XBE39"/>
      <c r="XBF39"/>
      <c r="XBG39"/>
      <c r="XBH39"/>
      <c r="XBI39"/>
      <c r="XBJ39"/>
      <c r="XBK39"/>
      <c r="XBL39"/>
      <c r="XBM39"/>
      <c r="XBN39"/>
      <c r="XBO39"/>
      <c r="XBP39"/>
      <c r="XBQ39"/>
      <c r="XBR39"/>
      <c r="XBS39"/>
      <c r="XBT39"/>
      <c r="XBU39"/>
      <c r="XBV39"/>
      <c r="XBW39"/>
      <c r="XBX39"/>
      <c r="XBY39"/>
      <c r="XBZ39"/>
      <c r="XCA39"/>
      <c r="XCB39"/>
      <c r="XCC39"/>
      <c r="XCD39"/>
      <c r="XCE39"/>
      <c r="XCF39"/>
      <c r="XCG39"/>
      <c r="XCH39"/>
      <c r="XCI39"/>
      <c r="XCJ39"/>
      <c r="XCK39"/>
      <c r="XCL39"/>
      <c r="XCM39"/>
      <c r="XCN39"/>
      <c r="XCO39"/>
      <c r="XCP39"/>
      <c r="XCQ39"/>
      <c r="XCR39"/>
      <c r="XCS39"/>
      <c r="XCT39"/>
      <c r="XCU39"/>
      <c r="XCV39"/>
      <c r="XCW39"/>
      <c r="XCX39"/>
      <c r="XCY39"/>
      <c r="XCZ39"/>
      <c r="XDA39"/>
      <c r="XDB39"/>
      <c r="XDC39"/>
      <c r="XDD39"/>
      <c r="XDE39"/>
      <c r="XDF39"/>
      <c r="XDG39"/>
      <c r="XDH39"/>
      <c r="XDI39"/>
      <c r="XDJ39"/>
      <c r="XDK39"/>
      <c r="XDL39"/>
      <c r="XDM39"/>
      <c r="XDN39"/>
      <c r="XDO39"/>
      <c r="XDP39"/>
      <c r="XDQ39"/>
      <c r="XDR39"/>
      <c r="XDS39"/>
      <c r="XDT39"/>
      <c r="XDU39"/>
      <c r="XDV39"/>
      <c r="XDW39"/>
      <c r="XDX39"/>
      <c r="XDY39"/>
      <c r="XDZ39"/>
      <c r="XEA39"/>
      <c r="XEB39"/>
      <c r="XEC39"/>
      <c r="XED39"/>
      <c r="XEE39"/>
      <c r="XEF39"/>
      <c r="XEG39"/>
      <c r="XEH39"/>
      <c r="XEI39"/>
      <c r="XEJ39"/>
      <c r="XEK39"/>
      <c r="XEL39"/>
      <c r="XEM39"/>
      <c r="XEN39"/>
      <c r="XEO39"/>
      <c r="XEP39"/>
      <c r="XEQ39"/>
      <c r="XER39"/>
      <c r="XES39"/>
      <c r="XET39"/>
      <c r="XEU39"/>
      <c r="XEV39"/>
      <c r="XEW39"/>
      <c r="XEX39"/>
      <c r="XEY39"/>
      <c r="XEZ39"/>
      <c r="XFA39"/>
      <c r="XFB39"/>
      <c r="XFC39"/>
    </row>
    <row r="40" spans="4:16383" s="1" customFormat="1" ht="15" customHeight="1" x14ac:dyDescent="0.25">
      <c r="D40" s="6" t="s">
        <v>58</v>
      </c>
      <c r="E40" s="6" t="s">
        <v>177</v>
      </c>
      <c r="G40" s="9"/>
      <c r="K40" s="30" t="s">
        <v>69</v>
      </c>
      <c r="L40" s="4"/>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4:16383" s="1" customFormat="1" ht="15" customHeight="1" x14ac:dyDescent="0.25">
      <c r="D41" s="6" t="s">
        <v>349</v>
      </c>
      <c r="E41" s="6" t="s">
        <v>672</v>
      </c>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4:16383" s="1" customFormat="1" x14ac:dyDescent="0.25">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4:16383" s="1" customFormat="1" x14ac:dyDescent="0.25">
      <c r="J43" s="24"/>
      <c r="K43" s="109"/>
      <c r="L43" s="4"/>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4:16383" s="1" customFormat="1" hidden="1" x14ac:dyDescent="0.25">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4:16383" s="1" customFormat="1" hidden="1" x14ac:dyDescent="0.2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4:16383" s="1" customFormat="1" hidden="1" x14ac:dyDescent="0.25">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4:16383" s="1" customFormat="1" hidden="1" x14ac:dyDescent="0.25">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4:16383" s="1" customFormat="1" hidden="1" x14ac:dyDescent="0.25">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1" customFormat="1" hidden="1" x14ac:dyDescent="0.25"/>
    <row r="50" s="1" customFormat="1" hidden="1" x14ac:dyDescent="0.25"/>
    <row r="51" s="1" customFormat="1" hidden="1" x14ac:dyDescent="0.25"/>
    <row r="52" s="1" customFormat="1" hidden="1" x14ac:dyDescent="0.25"/>
    <row r="53" s="1" customFormat="1" hidden="1" x14ac:dyDescent="0.25"/>
    <row r="54" s="1" customFormat="1" hidden="1" x14ac:dyDescent="0.25"/>
    <row r="55" s="1" customFormat="1" hidden="1" x14ac:dyDescent="0.25"/>
    <row r="56" s="1" customFormat="1" hidden="1" x14ac:dyDescent="0.25"/>
    <row r="57" s="1" customFormat="1" hidden="1" x14ac:dyDescent="0.25"/>
    <row r="58" s="1" customFormat="1" hidden="1" x14ac:dyDescent="0.25"/>
    <row r="59" s="1" customFormat="1" hidden="1" x14ac:dyDescent="0.25"/>
    <row r="60" s="1" customFormat="1" hidden="1" x14ac:dyDescent="0.25"/>
    <row r="61" s="1" customFormat="1" hidden="1" x14ac:dyDescent="0.25"/>
    <row r="62" s="1" customFormat="1" hidden="1" x14ac:dyDescent="0.25"/>
    <row r="63" s="1" customFormat="1" hidden="1" x14ac:dyDescent="0.25"/>
    <row r="64" s="1" customFormat="1" hidden="1" x14ac:dyDescent="0.25"/>
  </sheetData>
  <sheetProtection algorithmName="SHA-512" hashValue="WeAmu6wFTbFptoxOd/+yCIBE0rtts2hiuVQYGHN92/XxWEOtDByZJ+uRw6pcTwHrAw+hW+NhtqXVOcbpnVj+5w==" saltValue="rSurTqBm2eLEFnkDMgU5yA==" spinCount="100000" sheet="1" selectLockedCells="1"/>
  <mergeCells count="2">
    <mergeCell ref="D10:J10"/>
    <mergeCell ref="D12:J12"/>
  </mergeCells>
  <hyperlinks>
    <hyperlink ref="K40" location="Inhalt!A1" display="Weiter →" xr:uid="{00000000-0004-0000-0000-000000000000}"/>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5" tint="0.39997558519241921"/>
    <pageSetUpPr fitToPage="1"/>
  </sheetPr>
  <dimension ref="A1:U107"/>
  <sheetViews>
    <sheetView zoomScale="70" zoomScaleNormal="70" workbookViewId="0">
      <selection activeCell="C50" sqref="C50:J50"/>
    </sheetView>
  </sheetViews>
  <sheetFormatPr baseColWidth="10" defaultColWidth="0" defaultRowHeight="15" zeroHeight="1" x14ac:dyDescent="0.25"/>
  <cols>
    <col min="1" max="1" width="4.7109375" style="1" customWidth="1"/>
    <col min="2" max="2" width="28.5703125" style="1" customWidth="1"/>
    <col min="3" max="3" width="21" style="1" customWidth="1"/>
    <col min="4" max="4" width="30.42578125" style="1" customWidth="1"/>
    <col min="5" max="5" width="16" style="1" customWidth="1"/>
    <col min="6" max="7" width="14.5703125" style="1" customWidth="1"/>
    <col min="8" max="8" width="15.7109375" style="1" customWidth="1"/>
    <col min="9" max="9" width="24.140625" style="1" customWidth="1"/>
    <col min="10" max="10" width="58.28515625" style="1" customWidth="1"/>
    <col min="11" max="11" width="11.42578125" style="1" customWidth="1"/>
    <col min="12" max="16384" width="11.42578125" hidden="1"/>
  </cols>
  <sheetData>
    <row r="1" spans="2:16" ht="35.1" customHeight="1" x14ac:dyDescent="0.25"/>
    <row r="2" spans="2:16" x14ac:dyDescent="0.25"/>
    <row r="3" spans="2:16" x14ac:dyDescent="0.25"/>
    <row r="4" spans="2:16" x14ac:dyDescent="0.25"/>
    <row r="5" spans="2:16" x14ac:dyDescent="0.25"/>
    <row r="6" spans="2:16" x14ac:dyDescent="0.25"/>
    <row r="7" spans="2:16" x14ac:dyDescent="0.25"/>
    <row r="8" spans="2:16" x14ac:dyDescent="0.25">
      <c r="P8" t="s">
        <v>237</v>
      </c>
    </row>
    <row r="9" spans="2:16" x14ac:dyDescent="0.25">
      <c r="P9" t="s">
        <v>388</v>
      </c>
    </row>
    <row r="10" spans="2:16" x14ac:dyDescent="0.25">
      <c r="P10" t="s">
        <v>238</v>
      </c>
    </row>
    <row r="11" spans="2:16" ht="21" x14ac:dyDescent="0.35">
      <c r="B11" s="160"/>
      <c r="P11" t="s">
        <v>239</v>
      </c>
    </row>
    <row r="12" spans="2:16" ht="15" customHeight="1" x14ac:dyDescent="0.35">
      <c r="B12" s="160" t="s">
        <v>240</v>
      </c>
      <c r="P12" t="s">
        <v>241</v>
      </c>
    </row>
    <row r="13" spans="2:16" ht="15" customHeight="1" x14ac:dyDescent="0.25">
      <c r="P13" t="s">
        <v>242</v>
      </c>
    </row>
    <row r="14" spans="2:16" x14ac:dyDescent="0.25"/>
    <row r="15" spans="2:16" x14ac:dyDescent="0.25">
      <c r="B15" s="3" t="s">
        <v>243</v>
      </c>
      <c r="D15" s="90" t="s">
        <v>244</v>
      </c>
      <c r="E15" s="523" t="s">
        <v>369</v>
      </c>
      <c r="F15" s="523"/>
      <c r="G15" s="523"/>
      <c r="H15" s="530" t="s">
        <v>2</v>
      </c>
      <c r="I15" s="531"/>
      <c r="J15" s="161" t="str">
        <f>CONCATENATE('Allgemeine Angaben'!D17,'Allgemeine Angaben'!E17)</f>
        <v>SEK-</v>
      </c>
    </row>
    <row r="16" spans="2:16" ht="32.25" customHeight="1" x14ac:dyDescent="0.25">
      <c r="D16" s="270" t="s">
        <v>111</v>
      </c>
      <c r="E16" s="523" t="str">
        <f>IF('Allgemeine Angaben'!C19="","",'Allgemeine Angaben'!C19)</f>
        <v/>
      </c>
      <c r="F16" s="523"/>
      <c r="G16" s="523"/>
      <c r="H16" s="523"/>
      <c r="I16" s="523"/>
      <c r="J16" s="523"/>
    </row>
    <row r="17" spans="2:21" x14ac:dyDescent="0.25">
      <c r="D17" s="90" t="s">
        <v>3</v>
      </c>
      <c r="E17" s="523" t="str">
        <f>IF('Allgemeine Angaben'!C20="","",'Allgemeine Angaben'!C20)</f>
        <v/>
      </c>
      <c r="F17" s="523"/>
      <c r="G17" s="523"/>
      <c r="H17" s="523"/>
      <c r="I17" s="523"/>
      <c r="J17" s="523"/>
    </row>
    <row r="18" spans="2:21" x14ac:dyDescent="0.25">
      <c r="D18" s="90" t="s">
        <v>112</v>
      </c>
      <c r="E18" s="523" t="str">
        <f>IF('Allgemeine Angaben'!C21="","",'Allgemeine Angaben'!C21)</f>
        <v/>
      </c>
      <c r="F18" s="523"/>
      <c r="G18" s="523"/>
      <c r="H18" s="523"/>
      <c r="I18" s="523"/>
      <c r="J18" s="523"/>
    </row>
    <row r="19" spans="2:21" x14ac:dyDescent="0.25">
      <c r="D19" s="90" t="s">
        <v>245</v>
      </c>
      <c r="E19" s="529" t="str">
        <f>IF('Allgemeine Angaben'!C22="","",'Allgemeine Angaben'!C22)</f>
        <v/>
      </c>
      <c r="F19" s="529"/>
      <c r="G19" s="523" t="str">
        <f>IF('Allgemeine Angaben'!C23="","",'Allgemeine Angaben'!C23)</f>
        <v/>
      </c>
      <c r="H19" s="523"/>
      <c r="I19" s="523"/>
      <c r="J19" s="523"/>
    </row>
    <row r="20" spans="2:21" x14ac:dyDescent="0.25">
      <c r="D20" s="162" t="s">
        <v>6</v>
      </c>
      <c r="E20" s="523" t="str">
        <f>IF('Allgemeine Angaben'!E28="","",'Allgemeine Angaben'!E28)</f>
        <v/>
      </c>
      <c r="F20" s="523"/>
      <c r="G20" s="523"/>
      <c r="H20" s="523"/>
      <c r="I20" s="523"/>
      <c r="J20" s="523"/>
    </row>
    <row r="21" spans="2:21" x14ac:dyDescent="0.25">
      <c r="D21" s="163"/>
      <c r="E21" s="108"/>
      <c r="F21" s="108"/>
      <c r="G21" s="108"/>
      <c r="H21" s="108"/>
      <c r="I21" s="108"/>
      <c r="J21" s="108"/>
    </row>
    <row r="22" spans="2:21" x14ac:dyDescent="0.25">
      <c r="D22" s="163"/>
      <c r="E22" s="76" t="s">
        <v>10</v>
      </c>
      <c r="F22" s="359" t="s">
        <v>11</v>
      </c>
      <c r="G22" s="359"/>
      <c r="H22" s="359" t="s">
        <v>12</v>
      </c>
      <c r="I22" s="359"/>
      <c r="J22" s="359"/>
    </row>
    <row r="23" spans="2:21" x14ac:dyDescent="0.25">
      <c r="D23" s="90" t="s">
        <v>178</v>
      </c>
      <c r="E23" s="161" t="str">
        <f>IF('Allgemeine Angaben'!D33="","",'Allgemeine Angaben'!D33)</f>
        <v/>
      </c>
      <c r="F23" s="524" t="str">
        <f>IF('Allgemeine Angaben'!E33="","",'Allgemeine Angaben'!E33)</f>
        <v/>
      </c>
      <c r="G23" s="524"/>
      <c r="H23" s="524" t="str">
        <f>IF('Allgemeine Angaben'!F33="","",'Allgemeine Angaben'!F33)</f>
        <v/>
      </c>
      <c r="I23" s="524"/>
      <c r="J23" s="524"/>
    </row>
    <row r="24" spans="2:21" x14ac:dyDescent="0.25">
      <c r="D24" s="90" t="s">
        <v>179</v>
      </c>
      <c r="E24" s="161" t="str">
        <f>IF('Allgemeine Angaben'!D34="","",'Allgemeine Angaben'!D34)</f>
        <v/>
      </c>
      <c r="F24" s="524" t="str">
        <f>IF('Allgemeine Angaben'!E34="","",'Allgemeine Angaben'!E34)</f>
        <v/>
      </c>
      <c r="G24" s="524"/>
      <c r="H24" s="524" t="str">
        <f>IF('Allgemeine Angaben'!F34="","",'Allgemeine Angaben'!F34)</f>
        <v/>
      </c>
      <c r="I24" s="524"/>
      <c r="J24" s="524"/>
    </row>
    <row r="25" spans="2:21" x14ac:dyDescent="0.25"/>
    <row r="26" spans="2:21" ht="18.75" customHeight="1" x14ac:dyDescent="0.25">
      <c r="C26" s="348" t="s">
        <v>162</v>
      </c>
      <c r="D26" s="348"/>
      <c r="E26" s="348"/>
      <c r="F26" s="348" t="s">
        <v>246</v>
      </c>
      <c r="G26" s="348"/>
      <c r="H26" s="542" t="s">
        <v>247</v>
      </c>
      <c r="I26" s="542"/>
      <c r="J26" s="542"/>
    </row>
    <row r="27" spans="2:21" ht="30" x14ac:dyDescent="0.25">
      <c r="B27" s="164"/>
      <c r="C27" s="73" t="s">
        <v>89</v>
      </c>
      <c r="D27" s="73" t="s">
        <v>154</v>
      </c>
      <c r="E27" s="73" t="s">
        <v>87</v>
      </c>
      <c r="F27" s="73" t="s">
        <v>155</v>
      </c>
      <c r="G27" s="73" t="s">
        <v>156</v>
      </c>
      <c r="H27" s="73" t="s">
        <v>155</v>
      </c>
      <c r="I27" s="73" t="s">
        <v>66</v>
      </c>
      <c r="J27" s="73" t="s">
        <v>65</v>
      </c>
    </row>
    <row r="28" spans="2:21" x14ac:dyDescent="0.25">
      <c r="B28" s="165" t="s">
        <v>1</v>
      </c>
      <c r="C28" s="166">
        <f>'Übersicht Bearbeitungsstand'!C17</f>
        <v>0</v>
      </c>
      <c r="D28" s="166">
        <f>'Übersicht Bearbeitungsstand'!D17</f>
        <v>1</v>
      </c>
      <c r="E28" s="94"/>
      <c r="F28" s="95"/>
      <c r="G28" s="96"/>
      <c r="H28" s="96"/>
      <c r="I28" s="94"/>
      <c r="J28" s="95"/>
    </row>
    <row r="29" spans="2:21" s="1" customFormat="1" x14ac:dyDescent="0.25">
      <c r="B29" s="165" t="s">
        <v>42</v>
      </c>
      <c r="C29" s="166">
        <f>'Übersicht Bearbeitungsstand'!C18</f>
        <v>0</v>
      </c>
      <c r="D29" s="166">
        <f>'Übersicht Bearbeitungsstand'!D18</f>
        <v>1</v>
      </c>
      <c r="E29" s="166">
        <f>'Übersicht Bearbeitungsstand'!E18</f>
        <v>0</v>
      </c>
      <c r="F29" s="166">
        <f>'Übersicht Bearbeitungsstand'!F18</f>
        <v>0</v>
      </c>
      <c r="G29" s="166">
        <f>'Übersicht Bearbeitungsstand'!G18</f>
        <v>0</v>
      </c>
      <c r="H29" s="166">
        <f>'Übersicht Bearbeitungsstand'!H18</f>
        <v>0</v>
      </c>
      <c r="I29" s="166">
        <f>'Übersicht Bearbeitungsstand'!I18</f>
        <v>0</v>
      </c>
      <c r="J29" s="166">
        <f>'Übersicht Bearbeitungsstand'!J18</f>
        <v>0</v>
      </c>
      <c r="L29"/>
      <c r="M29"/>
      <c r="N29"/>
      <c r="O29"/>
      <c r="P29"/>
      <c r="Q29"/>
      <c r="R29"/>
      <c r="S29"/>
      <c r="T29"/>
      <c r="U29"/>
    </row>
    <row r="30" spans="2:21" s="1" customFormat="1" x14ac:dyDescent="0.25">
      <c r="B30" s="165" t="s">
        <v>8</v>
      </c>
      <c r="C30" s="166">
        <f>'Übersicht Bearbeitungsstand'!C19</f>
        <v>0</v>
      </c>
      <c r="D30" s="166">
        <f>'Übersicht Bearbeitungsstand'!D19</f>
        <v>1</v>
      </c>
      <c r="E30" s="166">
        <f>'Übersicht Bearbeitungsstand'!E19</f>
        <v>0</v>
      </c>
      <c r="F30" s="166">
        <f>'Übersicht Bearbeitungsstand'!F19</f>
        <v>0</v>
      </c>
      <c r="G30" s="166">
        <f>'Übersicht Bearbeitungsstand'!G19</f>
        <v>0</v>
      </c>
      <c r="H30" s="166">
        <f>'Übersicht Bearbeitungsstand'!H19</f>
        <v>0</v>
      </c>
      <c r="I30" s="166">
        <f>'Übersicht Bearbeitungsstand'!I19</f>
        <v>0</v>
      </c>
      <c r="J30" s="166">
        <f>'Übersicht Bearbeitungsstand'!J19</f>
        <v>0</v>
      </c>
      <c r="L30"/>
      <c r="M30"/>
      <c r="N30"/>
      <c r="O30"/>
      <c r="P30"/>
      <c r="Q30"/>
      <c r="R30"/>
      <c r="S30"/>
      <c r="T30"/>
      <c r="U30"/>
    </row>
    <row r="31" spans="2:21" s="1" customFormat="1" x14ac:dyDescent="0.25">
      <c r="B31" s="165" t="s">
        <v>9</v>
      </c>
      <c r="C31" s="166">
        <f>'Übersicht Bearbeitungsstand'!C20</f>
        <v>9.5238095238095233E-2</v>
      </c>
      <c r="D31" s="166">
        <f>'Übersicht Bearbeitungsstand'!D20</f>
        <v>0.90476190476190477</v>
      </c>
      <c r="E31" s="166">
        <f>'Übersicht Bearbeitungsstand'!E20</f>
        <v>0</v>
      </c>
      <c r="F31" s="166">
        <f>'Übersicht Bearbeitungsstand'!F20</f>
        <v>0</v>
      </c>
      <c r="G31" s="166">
        <f>'Übersicht Bearbeitungsstand'!G20</f>
        <v>0</v>
      </c>
      <c r="H31" s="166">
        <f>'Übersicht Bearbeitungsstand'!H20</f>
        <v>0</v>
      </c>
      <c r="I31" s="166">
        <f>'Übersicht Bearbeitungsstand'!I20</f>
        <v>0</v>
      </c>
      <c r="J31" s="166">
        <f>'Übersicht Bearbeitungsstand'!J20</f>
        <v>0</v>
      </c>
      <c r="L31"/>
      <c r="M31"/>
      <c r="N31"/>
      <c r="O31"/>
      <c r="P31"/>
      <c r="Q31"/>
      <c r="R31"/>
      <c r="S31"/>
      <c r="T31"/>
      <c r="U31"/>
    </row>
    <row r="32" spans="2:21" s="1" customFormat="1" x14ac:dyDescent="0.25">
      <c r="B32" s="165" t="s">
        <v>128</v>
      </c>
      <c r="C32" s="166">
        <f>'Übersicht Bearbeitungsstand'!C21</f>
        <v>0</v>
      </c>
      <c r="D32" s="166">
        <f>'Übersicht Bearbeitungsstand'!D21</f>
        <v>1</v>
      </c>
      <c r="E32" s="166">
        <f>'Übersicht Bearbeitungsstand'!E21</f>
        <v>0</v>
      </c>
      <c r="F32" s="166">
        <f>'Übersicht Bearbeitungsstand'!F21</f>
        <v>0</v>
      </c>
      <c r="G32" s="166">
        <f>'Übersicht Bearbeitungsstand'!G21</f>
        <v>0</v>
      </c>
      <c r="H32" s="166">
        <f>'Übersicht Bearbeitungsstand'!H21</f>
        <v>0</v>
      </c>
      <c r="I32" s="166">
        <f>'Übersicht Bearbeitungsstand'!I21</f>
        <v>0</v>
      </c>
      <c r="J32" s="166">
        <f>'Übersicht Bearbeitungsstand'!J21</f>
        <v>0</v>
      </c>
      <c r="L32"/>
      <c r="M32"/>
      <c r="N32"/>
      <c r="O32"/>
      <c r="P32"/>
      <c r="Q32"/>
      <c r="R32"/>
      <c r="S32"/>
      <c r="T32"/>
      <c r="U32"/>
    </row>
    <row r="33" spans="2:21" x14ac:dyDescent="0.25">
      <c r="B33" s="49"/>
    </row>
    <row r="34" spans="2:21" s="1" customFormat="1" ht="30" x14ac:dyDescent="0.25">
      <c r="B34" s="167" t="s">
        <v>248</v>
      </c>
      <c r="C34" s="388" t="s">
        <v>249</v>
      </c>
      <c r="D34" s="388"/>
      <c r="E34" s="388"/>
      <c r="F34" s="388" t="s">
        <v>250</v>
      </c>
      <c r="G34" s="388"/>
      <c r="H34" s="388"/>
      <c r="I34" s="388" t="s">
        <v>251</v>
      </c>
      <c r="J34" s="388"/>
      <c r="L34"/>
      <c r="M34"/>
      <c r="N34"/>
      <c r="O34"/>
      <c r="P34"/>
      <c r="Q34"/>
      <c r="R34"/>
      <c r="S34"/>
      <c r="T34"/>
      <c r="U34"/>
    </row>
    <row r="35" spans="2:21" s="1" customFormat="1" ht="114" customHeight="1" x14ac:dyDescent="0.25">
      <c r="B35" s="168"/>
      <c r="C35" s="543" t="s">
        <v>252</v>
      </c>
      <c r="D35" s="543"/>
      <c r="E35" s="543"/>
      <c r="F35" s="543" t="s">
        <v>259</v>
      </c>
      <c r="G35" s="543"/>
      <c r="H35" s="543"/>
      <c r="I35" s="543" t="s">
        <v>266</v>
      </c>
      <c r="J35" s="543"/>
      <c r="L35"/>
      <c r="M35"/>
      <c r="N35"/>
      <c r="O35"/>
      <c r="P35"/>
      <c r="Q35"/>
      <c r="R35"/>
      <c r="S35"/>
      <c r="T35"/>
      <c r="U35"/>
    </row>
    <row r="36" spans="2:21" x14ac:dyDescent="0.25"/>
    <row r="37" spans="2:21" s="1" customFormat="1" ht="21" x14ac:dyDescent="0.35">
      <c r="B37" s="160" t="s">
        <v>253</v>
      </c>
      <c r="L37"/>
      <c r="M37"/>
      <c r="N37"/>
      <c r="O37"/>
      <c r="P37"/>
      <c r="Q37"/>
      <c r="R37"/>
      <c r="S37"/>
      <c r="T37"/>
      <c r="U37"/>
    </row>
    <row r="38" spans="2:21" s="1" customFormat="1" ht="21" x14ac:dyDescent="0.35">
      <c r="B38" s="160"/>
      <c r="L38"/>
      <c r="M38"/>
      <c r="N38"/>
      <c r="O38"/>
      <c r="P38"/>
      <c r="Q38"/>
      <c r="R38"/>
      <c r="S38"/>
      <c r="T38"/>
      <c r="U38"/>
    </row>
    <row r="39" spans="2:21" ht="21" x14ac:dyDescent="0.35">
      <c r="B39" s="160"/>
      <c r="E39" s="181" t="s">
        <v>10</v>
      </c>
      <c r="F39" s="476" t="s">
        <v>11</v>
      </c>
      <c r="G39" s="476"/>
      <c r="H39" s="476" t="s">
        <v>12</v>
      </c>
      <c r="I39" s="476"/>
      <c r="J39" s="476"/>
    </row>
    <row r="40" spans="2:21" x14ac:dyDescent="0.25">
      <c r="B40" s="169" t="s">
        <v>274</v>
      </c>
      <c r="C40" s="280"/>
      <c r="D40" s="170" t="s">
        <v>255</v>
      </c>
      <c r="E40" s="187"/>
      <c r="F40" s="544"/>
      <c r="G40" s="544"/>
      <c r="H40" s="544"/>
      <c r="I40" s="544"/>
      <c r="J40" s="544"/>
    </row>
    <row r="41" spans="2:21" ht="21" x14ac:dyDescent="0.35">
      <c r="B41" s="160"/>
      <c r="E41" s="186" t="s">
        <v>10</v>
      </c>
      <c r="F41" s="546" t="s">
        <v>11</v>
      </c>
      <c r="G41" s="546"/>
      <c r="H41" s="546" t="s">
        <v>12</v>
      </c>
      <c r="I41" s="546"/>
      <c r="J41" s="546"/>
    </row>
    <row r="42" spans="2:21" x14ac:dyDescent="0.25">
      <c r="B42" s="545" t="s">
        <v>352</v>
      </c>
      <c r="C42"/>
      <c r="D42" s="547" t="s">
        <v>275</v>
      </c>
      <c r="E42" s="187"/>
      <c r="F42" s="544"/>
      <c r="G42" s="544"/>
      <c r="H42" s="544"/>
      <c r="I42" s="544"/>
      <c r="J42" s="544"/>
    </row>
    <row r="43" spans="2:21" x14ac:dyDescent="0.25">
      <c r="B43" s="545"/>
      <c r="C43" s="280"/>
      <c r="D43" s="547"/>
      <c r="E43" s="187"/>
      <c r="F43" s="544"/>
      <c r="G43" s="544"/>
      <c r="H43" s="544"/>
      <c r="I43" s="544"/>
      <c r="J43" s="544"/>
    </row>
    <row r="44" spans="2:21" ht="21" x14ac:dyDescent="0.35">
      <c r="B44" s="160"/>
    </row>
    <row r="45" spans="2:21" ht="30" customHeight="1" x14ac:dyDescent="0.25">
      <c r="B45" s="532" t="s">
        <v>256</v>
      </c>
      <c r="C45" s="533"/>
      <c r="D45" s="534"/>
      <c r="E45" s="534"/>
      <c r="F45" s="534"/>
      <c r="G45" s="534"/>
      <c r="H45" s="534"/>
      <c r="I45" s="534"/>
      <c r="J45" s="535"/>
    </row>
    <row r="46" spans="2:21" x14ac:dyDescent="0.25">
      <c r="B46" s="532"/>
      <c r="C46" s="536"/>
      <c r="D46" s="537"/>
      <c r="E46" s="537"/>
      <c r="F46" s="537"/>
      <c r="G46" s="537"/>
      <c r="H46" s="537"/>
      <c r="I46" s="537"/>
      <c r="J46" s="538"/>
    </row>
    <row r="47" spans="2:21" x14ac:dyDescent="0.25">
      <c r="B47" s="532"/>
      <c r="C47" s="536"/>
      <c r="D47" s="537"/>
      <c r="E47" s="537"/>
      <c r="F47" s="537"/>
      <c r="G47" s="537"/>
      <c r="H47" s="537"/>
      <c r="I47" s="537"/>
      <c r="J47" s="538"/>
    </row>
    <row r="48" spans="2:21" x14ac:dyDescent="0.25">
      <c r="B48" s="532"/>
      <c r="C48" s="539"/>
      <c r="D48" s="540"/>
      <c r="E48" s="540"/>
      <c r="F48" s="540"/>
      <c r="G48" s="540"/>
      <c r="H48" s="540"/>
      <c r="I48" s="540"/>
      <c r="J48" s="541"/>
    </row>
    <row r="49" spans="1:21" x14ac:dyDescent="0.25">
      <c r="B49" s="168"/>
    </row>
    <row r="50" spans="1:21" ht="53.25" customHeight="1" x14ac:dyDescent="0.25">
      <c r="B50" s="252" t="s">
        <v>257</v>
      </c>
      <c r="C50" s="525"/>
      <c r="D50" s="526"/>
      <c r="E50" s="526"/>
      <c r="F50" s="526"/>
      <c r="G50" s="526"/>
      <c r="H50" s="526"/>
      <c r="I50" s="526"/>
      <c r="J50" s="527"/>
    </row>
    <row r="51" spans="1:21" x14ac:dyDescent="0.25">
      <c r="B51" s="168"/>
      <c r="O51" s="171"/>
    </row>
    <row r="52" spans="1:21" x14ac:dyDescent="0.25">
      <c r="B52" s="168"/>
      <c r="O52" s="171"/>
    </row>
    <row r="53" spans="1:21" x14ac:dyDescent="0.25">
      <c r="B53" s="172" t="str">
        <f ca="1">IF(AND(Hinw_Abw!C5="keine",Hinw_Abw!C7="keine"),"In der Vorabbewertung wurden weder Abweichungen noch Hinweise festgestellt.",CONCATENATE("In der Vorabbewertung wurde(n) ",Hinw_Abw!C5,IF(Hinw_Abw!C5=1," Abweichung"," Abweichungen")," und ",Hinw_Abw!C7,IF(Hinw_Abw!C7=1," Hinweis", " Hinweise")," festgestellt:"))</f>
        <v>In der Vorabbewertung wurden weder Abweichungen noch Hinweise festgestellt.</v>
      </c>
    </row>
    <row r="54" spans="1:21" x14ac:dyDescent="0.25"/>
    <row r="55" spans="1:21" x14ac:dyDescent="0.25">
      <c r="B55" s="173" t="s">
        <v>210</v>
      </c>
      <c r="C55" s="173" t="s">
        <v>40</v>
      </c>
      <c r="D55" s="528" t="s">
        <v>65</v>
      </c>
      <c r="E55" s="528"/>
      <c r="F55" s="528"/>
      <c r="H55" s="174" t="s">
        <v>210</v>
      </c>
      <c r="I55" s="174" t="s">
        <v>40</v>
      </c>
      <c r="J55" s="174" t="s">
        <v>66</v>
      </c>
    </row>
    <row r="56" spans="1:21" s="179" customFormat="1" ht="45" customHeight="1" x14ac:dyDescent="0.25">
      <c r="A56" s="49"/>
      <c r="B56" s="175">
        <v>1</v>
      </c>
      <c r="C56" s="176" t="str">
        <f ca="1">IFERROR(VLOOKUP($B56,Hinw_Abw!$J:$L,COLUMN(B1),0),"")</f>
        <v/>
      </c>
      <c r="D56" s="522" t="str">
        <f ca="1">IFERROR(VLOOKUP($B56,Hinw_Abw!$J:$L,COLUMN(C1),0),"")</f>
        <v/>
      </c>
      <c r="E56" s="522"/>
      <c r="F56" s="522"/>
      <c r="G56" s="49"/>
      <c r="H56" s="177">
        <v>1</v>
      </c>
      <c r="I56" s="178" t="str">
        <f ca="1">IFERROR(VLOOKUP($H56,Hinw_Abw!$F:$H,COLUMN(B1),0),"")</f>
        <v/>
      </c>
      <c r="J56" s="178" t="str">
        <f ca="1">IFERROR(VLOOKUP($H56,Hinw_Abw!$F:$H,COLUMN(C1),0),"")</f>
        <v/>
      </c>
      <c r="K56" s="49"/>
      <c r="U56" s="179" t="str">
        <f ca="1">IFERROR(VLOOKUP($H56,Hinw_Abw!$P:$R,COLUMN(C1),0),"")</f>
        <v/>
      </c>
    </row>
    <row r="57" spans="1:21" s="179" customFormat="1" ht="45" customHeight="1" x14ac:dyDescent="0.25">
      <c r="A57" s="49"/>
      <c r="B57" s="175">
        <v>2</v>
      </c>
      <c r="C57" s="176" t="str">
        <f ca="1">IFERROR(VLOOKUP($B57,Hinw_Abw!$J:$L,COLUMN(B13),0),"")</f>
        <v/>
      </c>
      <c r="D57" s="522" t="str">
        <f ca="1">IFERROR(VLOOKUP($B57,Hinw_Abw!$J:$L,COLUMN(C13),0),"")</f>
        <v/>
      </c>
      <c r="E57" s="522"/>
      <c r="F57" s="522"/>
      <c r="G57" s="49"/>
      <c r="H57" s="177">
        <v>2</v>
      </c>
      <c r="I57" s="178" t="str">
        <f ca="1">IFERROR(VLOOKUP($H57,Hinw_Abw!$F:$H,COLUMN(B13),0),"")</f>
        <v/>
      </c>
      <c r="J57" s="178" t="str">
        <f ca="1">IFERROR(VLOOKUP($H57,Hinw_Abw!$F:$H,COLUMN(C13),0),"")</f>
        <v/>
      </c>
      <c r="K57" s="49"/>
      <c r="U57" s="179" t="str">
        <f ca="1">IFERROR(VLOOKUP($H57,Hinw_Abw!$P:$R,COLUMN(C9),0),"")</f>
        <v/>
      </c>
    </row>
    <row r="58" spans="1:21" s="179" customFormat="1" ht="45" customHeight="1" x14ac:dyDescent="0.25">
      <c r="A58" s="49"/>
      <c r="B58" s="175">
        <v>3</v>
      </c>
      <c r="C58" s="176" t="str">
        <f ca="1">IFERROR(VLOOKUP($B58,Hinw_Abw!$J:$L,COLUMN(B14),0),"")</f>
        <v/>
      </c>
      <c r="D58" s="522" t="str">
        <f ca="1">IFERROR(VLOOKUP($B58,Hinw_Abw!$J:$L,COLUMN(C14),0),"")</f>
        <v/>
      </c>
      <c r="E58" s="522"/>
      <c r="F58" s="522"/>
      <c r="G58" s="49"/>
      <c r="H58" s="177">
        <v>3</v>
      </c>
      <c r="I58" s="178" t="str">
        <f ca="1">IFERROR(VLOOKUP($H58,Hinw_Abw!$F:$H,COLUMN(B14),0),"")</f>
        <v/>
      </c>
      <c r="J58" s="178" t="str">
        <f ca="1">IFERROR(VLOOKUP($H58,Hinw_Abw!$F:$H,COLUMN(C14),0),"")</f>
        <v/>
      </c>
      <c r="K58" s="49"/>
      <c r="U58" s="179" t="str">
        <f ca="1">IFERROR(VLOOKUP($H58,Hinw_Abw!$P:$R,COLUMN(C10),0),"")</f>
        <v/>
      </c>
    </row>
    <row r="59" spans="1:21" s="179" customFormat="1" ht="45" customHeight="1" x14ac:dyDescent="0.25">
      <c r="A59" s="49"/>
      <c r="B59" s="175">
        <v>4</v>
      </c>
      <c r="C59" s="176" t="str">
        <f ca="1">IFERROR(VLOOKUP($B59,Hinw_Abw!$J:$L,COLUMN(B15),0),"")</f>
        <v/>
      </c>
      <c r="D59" s="522" t="str">
        <f ca="1">IFERROR(VLOOKUP($B59,Hinw_Abw!$J:$L,COLUMN(C15),0),"")</f>
        <v/>
      </c>
      <c r="E59" s="522"/>
      <c r="F59" s="522"/>
      <c r="G59" s="49"/>
      <c r="H59" s="177">
        <v>4</v>
      </c>
      <c r="I59" s="178" t="str">
        <f ca="1">IFERROR(VLOOKUP($H59,Hinw_Abw!$F:$H,COLUMN(B15),0),"")</f>
        <v/>
      </c>
      <c r="J59" s="178" t="str">
        <f ca="1">IFERROR(VLOOKUP($H59,Hinw_Abw!$F:$H,COLUMN(C15),0),"")</f>
        <v/>
      </c>
      <c r="K59" s="49"/>
    </row>
    <row r="60" spans="1:21" s="179" customFormat="1" ht="45" customHeight="1" x14ac:dyDescent="0.25">
      <c r="A60" s="49"/>
      <c r="B60" s="175">
        <v>5</v>
      </c>
      <c r="C60" s="176" t="str">
        <f ca="1">IFERROR(VLOOKUP($B60,Hinw_Abw!$J:$L,COLUMN(B16),0),"")</f>
        <v/>
      </c>
      <c r="D60" s="522" t="str">
        <f ca="1">IFERROR(VLOOKUP($B60,Hinw_Abw!$J:$L,COLUMN(C16),0),"")</f>
        <v/>
      </c>
      <c r="E60" s="522"/>
      <c r="F60" s="522"/>
      <c r="G60" s="49"/>
      <c r="H60" s="177">
        <v>5</v>
      </c>
      <c r="I60" s="178" t="str">
        <f ca="1">IFERROR(VLOOKUP($H60,Hinw_Abw!$F:$H,COLUMN(B16),0),"")</f>
        <v/>
      </c>
      <c r="J60" s="178" t="str">
        <f ca="1">IFERROR(VLOOKUP($H60,Hinw_Abw!$F:$H,COLUMN(C16),0),"")</f>
        <v/>
      </c>
      <c r="K60" s="49"/>
    </row>
    <row r="61" spans="1:21" s="179" customFormat="1" ht="45" customHeight="1" x14ac:dyDescent="0.25">
      <c r="A61" s="49"/>
      <c r="B61" s="175">
        <v>6</v>
      </c>
      <c r="C61" s="176" t="str">
        <f ca="1">IFERROR(VLOOKUP($B61,Hinw_Abw!$J:$L,COLUMN(B17),0),"")</f>
        <v/>
      </c>
      <c r="D61" s="522" t="str">
        <f ca="1">IFERROR(VLOOKUP($B61,Hinw_Abw!$J:$L,COLUMN(C17),0),"")</f>
        <v/>
      </c>
      <c r="E61" s="522"/>
      <c r="F61" s="522"/>
      <c r="G61" s="49"/>
      <c r="H61" s="177">
        <v>6</v>
      </c>
      <c r="I61" s="178" t="str">
        <f ca="1">IFERROR(VLOOKUP($H61,Hinw_Abw!$F:$H,COLUMN(B17),0),"")</f>
        <v/>
      </c>
      <c r="J61" s="178" t="str">
        <f ca="1">IFERROR(VLOOKUP($H61,Hinw_Abw!$F:$H,COLUMN(C17),0),"")</f>
        <v/>
      </c>
      <c r="K61" s="49"/>
    </row>
    <row r="62" spans="1:21" s="179" customFormat="1" ht="45" customHeight="1" x14ac:dyDescent="0.25">
      <c r="A62" s="49"/>
      <c r="B62" s="175">
        <v>7</v>
      </c>
      <c r="C62" s="176" t="str">
        <f ca="1">IFERROR(VLOOKUP($B62,Hinw_Abw!$J:$L,COLUMN(B18),0),"")</f>
        <v/>
      </c>
      <c r="D62" s="522" t="str">
        <f ca="1">IFERROR(VLOOKUP($B62,Hinw_Abw!$J:$L,COLUMN(C18),0),"")</f>
        <v/>
      </c>
      <c r="E62" s="522"/>
      <c r="F62" s="522"/>
      <c r="G62" s="49"/>
      <c r="H62" s="177">
        <v>7</v>
      </c>
      <c r="I62" s="178" t="str">
        <f ca="1">IFERROR(VLOOKUP($H62,Hinw_Abw!$F:$H,COLUMN(B18),0),"")</f>
        <v/>
      </c>
      <c r="J62" s="178" t="str">
        <f ca="1">IFERROR(VLOOKUP($H62,Hinw_Abw!$F:$H,COLUMN(C18),0),"")</f>
        <v/>
      </c>
      <c r="K62" s="49"/>
    </row>
    <row r="63" spans="1:21" s="179" customFormat="1" ht="45" customHeight="1" x14ac:dyDescent="0.25">
      <c r="A63" s="49"/>
      <c r="B63" s="175">
        <v>8</v>
      </c>
      <c r="C63" s="176" t="str">
        <f ca="1">IFERROR(VLOOKUP($B63,Hinw_Abw!$J:$L,COLUMN(B19),0),"")</f>
        <v/>
      </c>
      <c r="D63" s="522" t="str">
        <f ca="1">IFERROR(VLOOKUP($B63,Hinw_Abw!$J:$L,COLUMN(C19),0),"")</f>
        <v/>
      </c>
      <c r="E63" s="522"/>
      <c r="F63" s="522"/>
      <c r="G63" s="49"/>
      <c r="H63" s="177">
        <v>8</v>
      </c>
      <c r="I63" s="178" t="str">
        <f ca="1">IFERROR(VLOOKUP($H63,Hinw_Abw!$F:$H,COLUMN(B19),0),"")</f>
        <v/>
      </c>
      <c r="J63" s="178" t="str">
        <f ca="1">IFERROR(VLOOKUP($H63,Hinw_Abw!$F:$H,COLUMN(C19),0),"")</f>
        <v/>
      </c>
      <c r="K63" s="49"/>
    </row>
    <row r="64" spans="1:21" s="179" customFormat="1" ht="45" customHeight="1" x14ac:dyDescent="0.25">
      <c r="A64" s="49"/>
      <c r="B64" s="175">
        <v>9</v>
      </c>
      <c r="C64" s="176" t="str">
        <f ca="1">IFERROR(VLOOKUP($B64,Hinw_Abw!$J:$L,COLUMN(B21),0),"")</f>
        <v/>
      </c>
      <c r="D64" s="522" t="str">
        <f ca="1">IFERROR(VLOOKUP($B64,Hinw_Abw!$J:$L,COLUMN(C21),0),"")</f>
        <v/>
      </c>
      <c r="E64" s="522"/>
      <c r="F64" s="522"/>
      <c r="G64" s="49"/>
      <c r="H64" s="177">
        <v>9</v>
      </c>
      <c r="I64" s="178" t="str">
        <f ca="1">IFERROR(VLOOKUP($H64,Hinw_Abw!$F:$H,COLUMN(B21),0),"")</f>
        <v/>
      </c>
      <c r="J64" s="178" t="str">
        <f ca="1">IFERROR(VLOOKUP($H64,Hinw_Abw!$F:$H,COLUMN(C21),0),"")</f>
        <v/>
      </c>
      <c r="K64" s="49"/>
    </row>
    <row r="65" spans="1:11" s="179" customFormat="1" ht="45" customHeight="1" x14ac:dyDescent="0.25">
      <c r="A65" s="49"/>
      <c r="B65" s="175">
        <v>10</v>
      </c>
      <c r="C65" s="176" t="str">
        <f ca="1">IFERROR(VLOOKUP($B65,Hinw_Abw!$J:$L,COLUMN(B22),0),"")</f>
        <v/>
      </c>
      <c r="D65" s="522" t="str">
        <f ca="1">IFERROR(VLOOKUP($B65,Hinw_Abw!$J:$L,COLUMN(C22),0),"")</f>
        <v/>
      </c>
      <c r="E65" s="522"/>
      <c r="F65" s="522"/>
      <c r="G65" s="49"/>
      <c r="H65" s="177">
        <v>10</v>
      </c>
      <c r="I65" s="178" t="str">
        <f ca="1">IFERROR(VLOOKUP($H65,Hinw_Abw!$F:$H,COLUMN(B22),0),"")</f>
        <v/>
      </c>
      <c r="J65" s="178" t="str">
        <f ca="1">IFERROR(VLOOKUP($H65,Hinw_Abw!$F:$H,COLUMN(C22),0),"")</f>
        <v/>
      </c>
      <c r="K65" s="49"/>
    </row>
    <row r="66" spans="1:11" s="179" customFormat="1" ht="45" customHeight="1" x14ac:dyDescent="0.25">
      <c r="A66" s="49"/>
      <c r="B66" s="175">
        <v>11</v>
      </c>
      <c r="C66" s="176" t="str">
        <f ca="1">IFERROR(VLOOKUP($B66,Hinw_Abw!$J:$L,COLUMN(B23),0),"")</f>
        <v/>
      </c>
      <c r="D66" s="522" t="str">
        <f ca="1">IFERROR(VLOOKUP($B66,Hinw_Abw!$J:$L,COLUMN(C23),0),"")</f>
        <v/>
      </c>
      <c r="E66" s="522"/>
      <c r="F66" s="522"/>
      <c r="G66" s="49"/>
      <c r="H66" s="177">
        <v>11</v>
      </c>
      <c r="I66" s="178" t="str">
        <f ca="1">IFERROR(VLOOKUP($H66,Hinw_Abw!$F:$H,COLUMN(B23),0),"")</f>
        <v/>
      </c>
      <c r="J66" s="178" t="str">
        <f ca="1">IFERROR(VLOOKUP($H66,Hinw_Abw!$F:$H,COLUMN(C23),0),"")</f>
        <v/>
      </c>
      <c r="K66" s="49"/>
    </row>
    <row r="67" spans="1:11" s="179" customFormat="1" ht="45" customHeight="1" x14ac:dyDescent="0.25">
      <c r="A67" s="49"/>
      <c r="B67" s="175">
        <v>12</v>
      </c>
      <c r="C67" s="176" t="str">
        <f ca="1">IFERROR(VLOOKUP($B67,Hinw_Abw!$J:$L,COLUMN(B24),0),"")</f>
        <v/>
      </c>
      <c r="D67" s="522" t="str">
        <f ca="1">IFERROR(VLOOKUP($B67,Hinw_Abw!$J:$L,COLUMN(C24),0),"")</f>
        <v/>
      </c>
      <c r="E67" s="522"/>
      <c r="F67" s="522"/>
      <c r="G67" s="49"/>
      <c r="H67" s="177">
        <v>12</v>
      </c>
      <c r="I67" s="178" t="str">
        <f ca="1">IFERROR(VLOOKUP($H67,Hinw_Abw!$F:$H,COLUMN(B24),0),"")</f>
        <v/>
      </c>
      <c r="J67" s="178" t="str">
        <f ca="1">IFERROR(VLOOKUP($H67,Hinw_Abw!$F:$H,COLUMN(C24),0),"")</f>
        <v/>
      </c>
      <c r="K67" s="49"/>
    </row>
    <row r="68" spans="1:11" s="179" customFormat="1" ht="45" customHeight="1" x14ac:dyDescent="0.25">
      <c r="A68" s="49"/>
      <c r="B68" s="175">
        <v>13</v>
      </c>
      <c r="C68" s="176" t="str">
        <f ca="1">IFERROR(VLOOKUP($B68,Hinw_Abw!$J:$L,COLUMN(B25),0),"")</f>
        <v/>
      </c>
      <c r="D68" s="522" t="str">
        <f ca="1">IFERROR(VLOOKUP($B68,Hinw_Abw!$J:$L,COLUMN(C25),0),"")</f>
        <v/>
      </c>
      <c r="E68" s="522"/>
      <c r="F68" s="522"/>
      <c r="G68" s="49"/>
      <c r="H68" s="177">
        <v>13</v>
      </c>
      <c r="I68" s="178" t="str">
        <f ca="1">IFERROR(VLOOKUP($H68,Hinw_Abw!$F:$H,COLUMN(B25),0),"")</f>
        <v/>
      </c>
      <c r="J68" s="178" t="str">
        <f ca="1">IFERROR(VLOOKUP($H68,Hinw_Abw!$F:$H,COLUMN(C25),0),"")</f>
        <v/>
      </c>
      <c r="K68" s="49"/>
    </row>
    <row r="69" spans="1:11" s="179" customFormat="1" ht="45" customHeight="1" x14ac:dyDescent="0.25">
      <c r="A69" s="49"/>
      <c r="B69" s="175">
        <v>14</v>
      </c>
      <c r="C69" s="176" t="str">
        <f ca="1">IFERROR(VLOOKUP($B69,Hinw_Abw!$J:$L,COLUMN(B26),0),"")</f>
        <v/>
      </c>
      <c r="D69" s="522" t="str">
        <f ca="1">IFERROR(VLOOKUP($B69,Hinw_Abw!$J:$L,COLUMN(C26),0),"")</f>
        <v/>
      </c>
      <c r="E69" s="522"/>
      <c r="F69" s="522"/>
      <c r="G69" s="49"/>
      <c r="H69" s="177">
        <v>14</v>
      </c>
      <c r="I69" s="178" t="str">
        <f ca="1">IFERROR(VLOOKUP($H69,Hinw_Abw!$F:$H,COLUMN(B26),0),"")</f>
        <v/>
      </c>
      <c r="J69" s="178" t="str">
        <f ca="1">IFERROR(VLOOKUP($H69,Hinw_Abw!$F:$H,COLUMN(C26),0),"")</f>
        <v/>
      </c>
      <c r="K69" s="49"/>
    </row>
    <row r="70" spans="1:11" s="179" customFormat="1" ht="45" customHeight="1" x14ac:dyDescent="0.25">
      <c r="A70" s="49"/>
      <c r="B70" s="175">
        <v>15</v>
      </c>
      <c r="C70" s="176" t="str">
        <f ca="1">IFERROR(VLOOKUP($B70,Hinw_Abw!$J:$L,COLUMN(B27),0),"")</f>
        <v/>
      </c>
      <c r="D70" s="522" t="str">
        <f ca="1">IFERROR(VLOOKUP($B70,Hinw_Abw!$J:$L,COLUMN(C27),0),"")</f>
        <v/>
      </c>
      <c r="E70" s="522"/>
      <c r="F70" s="522"/>
      <c r="G70" s="49"/>
      <c r="H70" s="177">
        <v>15</v>
      </c>
      <c r="I70" s="178" t="str">
        <f ca="1">IFERROR(VLOOKUP($H70,Hinw_Abw!$F:$H,COLUMN(B27),0),"")</f>
        <v/>
      </c>
      <c r="J70" s="178" t="str">
        <f ca="1">IFERROR(VLOOKUP($H70,Hinw_Abw!$F:$H,COLUMN(C27),0),"")</f>
        <v/>
      </c>
      <c r="K70" s="49"/>
    </row>
    <row r="71" spans="1:11" s="179" customFormat="1" ht="45" customHeight="1" x14ac:dyDescent="0.25">
      <c r="A71" s="49"/>
      <c r="B71" s="175">
        <v>16</v>
      </c>
      <c r="C71" s="176" t="str">
        <f ca="1">IFERROR(VLOOKUP($B71,Hinw_Abw!$J:$L,COLUMN(B28),0),"")</f>
        <v/>
      </c>
      <c r="D71" s="522" t="str">
        <f ca="1">IFERROR(VLOOKUP($B71,Hinw_Abw!$J:$L,COLUMN(C28),0),"")</f>
        <v/>
      </c>
      <c r="E71" s="522"/>
      <c r="F71" s="522"/>
      <c r="G71" s="49"/>
      <c r="H71" s="177">
        <v>16</v>
      </c>
      <c r="I71" s="178" t="str">
        <f ca="1">IFERROR(VLOOKUP($H71,Hinw_Abw!$F:$H,COLUMN(B28),0),"")</f>
        <v/>
      </c>
      <c r="J71" s="178" t="str">
        <f ca="1">IFERROR(VLOOKUP($H71,Hinw_Abw!$F:$H,COLUMN(C28),0),"")</f>
        <v/>
      </c>
      <c r="K71" s="49"/>
    </row>
    <row r="72" spans="1:11" s="179" customFormat="1" ht="45" customHeight="1" x14ac:dyDescent="0.25">
      <c r="A72" s="49"/>
      <c r="B72" s="175">
        <v>17</v>
      </c>
      <c r="C72" s="176" t="str">
        <f ca="1">IFERROR(VLOOKUP($B72,Hinw_Abw!$J:$L,COLUMN(B29),0),"")</f>
        <v/>
      </c>
      <c r="D72" s="522" t="str">
        <f ca="1">IFERROR(VLOOKUP($B72,Hinw_Abw!$J:$L,COLUMN(C29),0),"")</f>
        <v/>
      </c>
      <c r="E72" s="522"/>
      <c r="F72" s="522"/>
      <c r="G72" s="49"/>
      <c r="H72" s="177">
        <v>17</v>
      </c>
      <c r="I72" s="178" t="str">
        <f ca="1">IFERROR(VLOOKUP($H72,Hinw_Abw!$F:$H,COLUMN(B29),0),"")</f>
        <v/>
      </c>
      <c r="J72" s="178" t="str">
        <f ca="1">IFERROR(VLOOKUP($H72,Hinw_Abw!$F:$H,COLUMN(C29),0),"")</f>
        <v/>
      </c>
      <c r="K72" s="49"/>
    </row>
    <row r="73" spans="1:11" s="179" customFormat="1" ht="45" customHeight="1" x14ac:dyDescent="0.25">
      <c r="A73" s="49"/>
      <c r="B73" s="175">
        <v>18</v>
      </c>
      <c r="C73" s="176" t="str">
        <f ca="1">IFERROR(VLOOKUP($B73,Hinw_Abw!$J:$L,COLUMN(B30),0),"")</f>
        <v/>
      </c>
      <c r="D73" s="522" t="str">
        <f ca="1">IFERROR(VLOOKUP($B73,Hinw_Abw!$J:$L,COLUMN(C30),0),"")</f>
        <v/>
      </c>
      <c r="E73" s="522"/>
      <c r="F73" s="522"/>
      <c r="G73" s="49"/>
      <c r="H73" s="177">
        <v>18</v>
      </c>
      <c r="I73" s="178" t="str">
        <f ca="1">IFERROR(VLOOKUP($H73,Hinw_Abw!$F:$H,COLUMN(B30),0),"")</f>
        <v/>
      </c>
      <c r="J73" s="178" t="str">
        <f ca="1">IFERROR(VLOOKUP($H73,Hinw_Abw!$F:$H,COLUMN(C30),0),"")</f>
        <v/>
      </c>
      <c r="K73" s="49"/>
    </row>
    <row r="74" spans="1:11" s="179" customFormat="1" ht="45" customHeight="1" x14ac:dyDescent="0.25">
      <c r="A74" s="49"/>
      <c r="B74" s="175">
        <v>19</v>
      </c>
      <c r="C74" s="176" t="str">
        <f ca="1">IFERROR(VLOOKUP($B74,Hinw_Abw!$J:$L,COLUMN(B31),0),"")</f>
        <v/>
      </c>
      <c r="D74" s="522" t="str">
        <f ca="1">IFERROR(VLOOKUP($B74,Hinw_Abw!$J:$L,COLUMN(C31),0),"")</f>
        <v/>
      </c>
      <c r="E74" s="522"/>
      <c r="F74" s="522"/>
      <c r="G74" s="49"/>
      <c r="H74" s="177">
        <v>19</v>
      </c>
      <c r="I74" s="178" t="str">
        <f ca="1">IFERROR(VLOOKUP($H74,Hinw_Abw!$F:$H,COLUMN(B31),0),"")</f>
        <v/>
      </c>
      <c r="J74" s="178" t="str">
        <f ca="1">IFERROR(VLOOKUP($H74,Hinw_Abw!$F:$H,COLUMN(C31),0),"")</f>
        <v/>
      </c>
      <c r="K74" s="49"/>
    </row>
    <row r="75" spans="1:11" s="179" customFormat="1" ht="45" customHeight="1" x14ac:dyDescent="0.25">
      <c r="A75" s="49"/>
      <c r="B75" s="175">
        <v>20</v>
      </c>
      <c r="C75" s="176" t="str">
        <f ca="1">IFERROR(VLOOKUP($B75,Hinw_Abw!$J:$L,COLUMN(B32),0),"")</f>
        <v/>
      </c>
      <c r="D75" s="522" t="str">
        <f ca="1">IFERROR(VLOOKUP($B75,Hinw_Abw!$J:$L,COLUMN(C32),0),"")</f>
        <v/>
      </c>
      <c r="E75" s="522"/>
      <c r="F75" s="522"/>
      <c r="G75" s="49"/>
      <c r="H75" s="177">
        <v>20</v>
      </c>
      <c r="I75" s="178" t="str">
        <f ca="1">IFERROR(VLOOKUP($H75,Hinw_Abw!$F:$H,COLUMN(B32),0),"")</f>
        <v/>
      </c>
      <c r="J75" s="178" t="str">
        <f ca="1">IFERROR(VLOOKUP($H75,Hinw_Abw!$F:$H,COLUMN(C32),0),"")</f>
        <v/>
      </c>
      <c r="K75" s="49"/>
    </row>
    <row r="76" spans="1:11" s="179" customFormat="1" ht="45" customHeight="1" x14ac:dyDescent="0.25">
      <c r="A76" s="49"/>
      <c r="B76" s="175">
        <v>21</v>
      </c>
      <c r="C76" s="176" t="str">
        <f ca="1">IFERROR(VLOOKUP($B76,Hinw_Abw!$J:$L,COLUMN(B33),0),"")</f>
        <v/>
      </c>
      <c r="D76" s="522" t="str">
        <f ca="1">IFERROR(VLOOKUP($B76,Hinw_Abw!$J:$L,COLUMN(C33),0),"")</f>
        <v/>
      </c>
      <c r="E76" s="522"/>
      <c r="F76" s="522"/>
      <c r="G76" s="49"/>
      <c r="H76" s="177">
        <v>21</v>
      </c>
      <c r="I76" s="178" t="str">
        <f ca="1">IFERROR(VLOOKUP($H76,Hinw_Abw!$F:$H,COLUMN(B33),0),"")</f>
        <v/>
      </c>
      <c r="J76" s="178" t="str">
        <f ca="1">IFERROR(VLOOKUP($H76,Hinw_Abw!$F:$H,COLUMN(C33),0),"")</f>
        <v/>
      </c>
      <c r="K76" s="49"/>
    </row>
    <row r="77" spans="1:11" s="179" customFormat="1" ht="45" customHeight="1" x14ac:dyDescent="0.25">
      <c r="A77" s="49"/>
      <c r="B77" s="175">
        <v>22</v>
      </c>
      <c r="C77" s="176" t="str">
        <f ca="1">IFERROR(VLOOKUP($B77,Hinw_Abw!$J:$L,COLUMN(B34),0),"")</f>
        <v/>
      </c>
      <c r="D77" s="522" t="str">
        <f ca="1">IFERROR(VLOOKUP($B77,Hinw_Abw!$J:$L,COLUMN(C34),0),"")</f>
        <v/>
      </c>
      <c r="E77" s="522"/>
      <c r="F77" s="522"/>
      <c r="G77" s="49"/>
      <c r="H77" s="177">
        <v>22</v>
      </c>
      <c r="I77" s="178" t="str">
        <f ca="1">IFERROR(VLOOKUP($H77,Hinw_Abw!$F:$H,COLUMN(B34),0),"")</f>
        <v/>
      </c>
      <c r="J77" s="178" t="str">
        <f ca="1">IFERROR(VLOOKUP($H77,Hinw_Abw!$F:$H,COLUMN(C34),0),"")</f>
        <v/>
      </c>
      <c r="K77" s="49"/>
    </row>
    <row r="78" spans="1:11" s="179" customFormat="1" ht="45" customHeight="1" x14ac:dyDescent="0.25">
      <c r="A78" s="49"/>
      <c r="B78" s="175">
        <v>23</v>
      </c>
      <c r="C78" s="176" t="str">
        <f ca="1">IFERROR(VLOOKUP($B78,Hinw_Abw!$J:$L,COLUMN(B35),0),"")</f>
        <v/>
      </c>
      <c r="D78" s="522" t="str">
        <f ca="1">IFERROR(VLOOKUP($B78,Hinw_Abw!$J:$L,COLUMN(C35),0),"")</f>
        <v/>
      </c>
      <c r="E78" s="522"/>
      <c r="F78" s="522"/>
      <c r="G78" s="49"/>
      <c r="H78" s="177">
        <v>23</v>
      </c>
      <c r="I78" s="178" t="str">
        <f ca="1">IFERROR(VLOOKUP($H78,Hinw_Abw!$F:$H,COLUMN(B35),0),"")</f>
        <v/>
      </c>
      <c r="J78" s="178" t="str">
        <f ca="1">IFERROR(VLOOKUP($H78,Hinw_Abw!$F:$H,COLUMN(C35),0),"")</f>
        <v/>
      </c>
      <c r="K78" s="49"/>
    </row>
    <row r="79" spans="1:11" s="179" customFormat="1" ht="45" customHeight="1" x14ac:dyDescent="0.25">
      <c r="A79" s="49"/>
      <c r="B79" s="175">
        <v>24</v>
      </c>
      <c r="C79" s="176" t="str">
        <f ca="1">IFERROR(VLOOKUP($B79,Hinw_Abw!$J:$L,COLUMN(B36),0),"")</f>
        <v/>
      </c>
      <c r="D79" s="522" t="str">
        <f ca="1">IFERROR(VLOOKUP($B79,Hinw_Abw!$J:$L,COLUMN(C36),0),"")</f>
        <v/>
      </c>
      <c r="E79" s="522"/>
      <c r="F79" s="522"/>
      <c r="G79" s="49"/>
      <c r="H79" s="177">
        <v>24</v>
      </c>
      <c r="I79" s="178" t="str">
        <f ca="1">IFERROR(VLOOKUP($H79,Hinw_Abw!$F:$H,COLUMN(B36),0),"")</f>
        <v/>
      </c>
      <c r="J79" s="178" t="str">
        <f ca="1">IFERROR(VLOOKUP($H79,Hinw_Abw!$F:$H,COLUMN(C36),0),"")</f>
        <v/>
      </c>
      <c r="K79" s="49"/>
    </row>
    <row r="80" spans="1:11" s="179" customFormat="1" ht="45" customHeight="1" x14ac:dyDescent="0.25">
      <c r="A80" s="49"/>
      <c r="B80" s="175">
        <v>25</v>
      </c>
      <c r="C80" s="176" t="str">
        <f ca="1">IFERROR(VLOOKUP($B80,Hinw_Abw!$J:$L,COLUMN(B37),0),"")</f>
        <v/>
      </c>
      <c r="D80" s="522" t="str">
        <f>IFERROR(VLOOKUP($B80,Hinw_Abw!$J:$L,COLUMN(#REF!),0),"")</f>
        <v/>
      </c>
      <c r="E80" s="522"/>
      <c r="F80" s="522"/>
      <c r="G80" s="49"/>
      <c r="H80" s="177">
        <v>25</v>
      </c>
      <c r="I80" s="178" t="str">
        <f ca="1">IFERROR(VLOOKUP($H80,Hinw_Abw!$F:$H,COLUMN(B37),0),"")</f>
        <v/>
      </c>
      <c r="J80" s="178" t="str">
        <f>IFERROR(VLOOKUP($H80,Hinw_Abw!$F:$H,COLUMN(#REF!),0),"")</f>
        <v/>
      </c>
      <c r="K80" s="49"/>
    </row>
    <row r="81" spans="1:11" s="179" customFormat="1" ht="45" customHeight="1" x14ac:dyDescent="0.25">
      <c r="A81" s="49"/>
      <c r="B81" s="175">
        <v>26</v>
      </c>
      <c r="C81" s="176" t="str">
        <f>IFERROR(VLOOKUP($B81,Hinw_Abw!$J:$L,COLUMN(#REF!),0),"")</f>
        <v/>
      </c>
      <c r="D81" s="522" t="str">
        <f ca="1">IFERROR(VLOOKUP($B81,Hinw_Abw!$J:$L,COLUMN(C37),0),"")</f>
        <v/>
      </c>
      <c r="E81" s="522"/>
      <c r="F81" s="522"/>
      <c r="G81" s="49"/>
      <c r="H81" s="177">
        <v>26</v>
      </c>
      <c r="I81" s="178" t="str">
        <f>IFERROR(VLOOKUP($H81,Hinw_Abw!$F:$H,COLUMN(#REF!),0),"")</f>
        <v/>
      </c>
      <c r="J81" s="178" t="str">
        <f ca="1">IFERROR(VLOOKUP($H81,Hinw_Abw!$F:$H,COLUMN(C37),0),"")</f>
        <v/>
      </c>
      <c r="K81" s="49"/>
    </row>
    <row r="82" spans="1:11" s="179" customFormat="1" ht="45" customHeight="1" x14ac:dyDescent="0.25">
      <c r="A82" s="49"/>
      <c r="B82" s="175">
        <v>27</v>
      </c>
      <c r="C82" s="176" t="str">
        <f ca="1">IFERROR(VLOOKUP($B82,Hinw_Abw!$J:$L,COLUMN(B39),0),"")</f>
        <v/>
      </c>
      <c r="D82" s="522" t="str">
        <f ca="1">IFERROR(VLOOKUP($B82,Hinw_Abw!$J:$L,COLUMN(C39),0),"")</f>
        <v/>
      </c>
      <c r="E82" s="522"/>
      <c r="F82" s="522"/>
      <c r="G82" s="49"/>
      <c r="H82" s="177">
        <v>27</v>
      </c>
      <c r="I82" s="178" t="str">
        <f ca="1">IFERROR(VLOOKUP($H82,Hinw_Abw!$F:$H,COLUMN(B39),0),"")</f>
        <v/>
      </c>
      <c r="J82" s="178" t="str">
        <f ca="1">IFERROR(VLOOKUP($H82,Hinw_Abw!$F:$H,COLUMN(C39),0),"")</f>
        <v/>
      </c>
      <c r="K82" s="49"/>
    </row>
    <row r="83" spans="1:11" s="179" customFormat="1" ht="45" customHeight="1" x14ac:dyDescent="0.25">
      <c r="A83" s="49"/>
      <c r="B83" s="175">
        <v>28</v>
      </c>
      <c r="C83" s="176" t="str">
        <f ca="1">IFERROR(VLOOKUP($B83,Hinw_Abw!$J:$L,COLUMN(B40),0),"")</f>
        <v/>
      </c>
      <c r="D83" s="522" t="str">
        <f ca="1">IFERROR(VLOOKUP($B83,Hinw_Abw!$J:$L,COLUMN(C40),0),"")</f>
        <v/>
      </c>
      <c r="E83" s="522"/>
      <c r="F83" s="522"/>
      <c r="G83" s="49"/>
      <c r="H83" s="177">
        <v>28</v>
      </c>
      <c r="I83" s="178" t="str">
        <f ca="1">IFERROR(VLOOKUP($H83,Hinw_Abw!$F:$H,COLUMN(B40),0),"")</f>
        <v/>
      </c>
      <c r="J83" s="178" t="str">
        <f ca="1">IFERROR(VLOOKUP($H83,Hinw_Abw!$F:$H,COLUMN(C40),0),"")</f>
        <v/>
      </c>
      <c r="K83" s="49"/>
    </row>
    <row r="84" spans="1:11" s="179" customFormat="1" ht="45" customHeight="1" x14ac:dyDescent="0.25">
      <c r="A84" s="49"/>
      <c r="B84" s="175">
        <v>29</v>
      </c>
      <c r="C84" s="176" t="str">
        <f ca="1">IFERROR(VLOOKUP($B84,Hinw_Abw!$J:$L,COLUMN(B45),0),"")</f>
        <v/>
      </c>
      <c r="D84" s="522" t="str">
        <f ca="1">IFERROR(VLOOKUP($B84,Hinw_Abw!$J:$L,COLUMN(C45),0),"")</f>
        <v/>
      </c>
      <c r="E84" s="522"/>
      <c r="F84" s="522"/>
      <c r="G84" s="49"/>
      <c r="H84" s="177">
        <v>29</v>
      </c>
      <c r="I84" s="178" t="str">
        <f ca="1">IFERROR(VLOOKUP($H84,Hinw_Abw!$F:$H,COLUMN(B45),0),"")</f>
        <v/>
      </c>
      <c r="J84" s="178" t="str">
        <f ca="1">IFERROR(VLOOKUP($H84,Hinw_Abw!$F:$H,COLUMN(C45),0),"")</f>
        <v/>
      </c>
      <c r="K84" s="49"/>
    </row>
    <row r="85" spans="1:11" s="179" customFormat="1" ht="45" customHeight="1" x14ac:dyDescent="0.25">
      <c r="A85" s="49"/>
      <c r="B85" s="175">
        <v>30</v>
      </c>
      <c r="C85" s="176" t="str">
        <f ca="1">IFERROR(VLOOKUP($B85,Hinw_Abw!$J:$L,COLUMN(B46),0),"")</f>
        <v/>
      </c>
      <c r="D85" s="522" t="str">
        <f ca="1">IFERROR(VLOOKUP($B85,Hinw_Abw!$J:$L,COLUMN(C46),0),"")</f>
        <v/>
      </c>
      <c r="E85" s="522"/>
      <c r="F85" s="522"/>
      <c r="G85" s="49"/>
      <c r="H85" s="177">
        <v>30</v>
      </c>
      <c r="I85" s="178" t="str">
        <f ca="1">IFERROR(VLOOKUP($H85,Hinw_Abw!$F:$H,COLUMN(B46),0),"")</f>
        <v/>
      </c>
      <c r="J85" s="178" t="str">
        <f ca="1">IFERROR(VLOOKUP($H85,Hinw_Abw!$F:$H,COLUMN(C46),0),"")</f>
        <v/>
      </c>
      <c r="K85" s="49"/>
    </row>
    <row r="86" spans="1:11" s="179" customFormat="1" ht="45" customHeight="1" x14ac:dyDescent="0.25">
      <c r="A86" s="49"/>
      <c r="B86" s="175">
        <v>31</v>
      </c>
      <c r="C86" s="176" t="str">
        <f ca="1">IFERROR(VLOOKUP($B86,Hinw_Abw!$J:$L,COLUMN(B47),0),"")</f>
        <v/>
      </c>
      <c r="D86" s="522" t="str">
        <f ca="1">IFERROR(VLOOKUP($B86,Hinw_Abw!$J:$L,COLUMN(C47),0),"")</f>
        <v/>
      </c>
      <c r="E86" s="522"/>
      <c r="F86" s="522"/>
      <c r="G86" s="49"/>
      <c r="H86" s="177">
        <v>31</v>
      </c>
      <c r="I86" s="178" t="str">
        <f ca="1">IFERROR(VLOOKUP($H86,Hinw_Abw!$F:$H,COLUMN(B47),0),"")</f>
        <v/>
      </c>
      <c r="J86" s="178" t="str">
        <f ca="1">IFERROR(VLOOKUP($H86,Hinw_Abw!$F:$H,COLUMN(C47),0),"")</f>
        <v/>
      </c>
      <c r="K86" s="49"/>
    </row>
    <row r="87" spans="1:11" s="179" customFormat="1" ht="45" customHeight="1" x14ac:dyDescent="0.25">
      <c r="A87" s="49"/>
      <c r="B87" s="175">
        <v>32</v>
      </c>
      <c r="C87" s="176" t="str">
        <f ca="1">IFERROR(VLOOKUP($B87,Hinw_Abw!$J:$L,COLUMN(B48),0),"")</f>
        <v/>
      </c>
      <c r="D87" s="522" t="str">
        <f ca="1">IFERROR(VLOOKUP($B87,Hinw_Abw!$J:$L,COLUMN(C48),0),"")</f>
        <v/>
      </c>
      <c r="E87" s="522"/>
      <c r="F87" s="522"/>
      <c r="G87" s="49"/>
      <c r="H87" s="177">
        <v>32</v>
      </c>
      <c r="I87" s="178" t="str">
        <f ca="1">IFERROR(VLOOKUP($H87,Hinw_Abw!$F:$H,COLUMN(B48),0),"")</f>
        <v/>
      </c>
      <c r="J87" s="178" t="str">
        <f ca="1">IFERROR(VLOOKUP($H87,Hinw_Abw!$F:$H,COLUMN(C48),0),"")</f>
        <v/>
      </c>
      <c r="K87" s="49"/>
    </row>
    <row r="88" spans="1:11" s="179" customFormat="1" ht="45" customHeight="1" x14ac:dyDescent="0.25">
      <c r="A88" s="49"/>
      <c r="B88" s="175">
        <v>33</v>
      </c>
      <c r="C88" s="176" t="str">
        <f ca="1">IFERROR(VLOOKUP($B88,Hinw_Abw!$J:$L,COLUMN(B49),0),"")</f>
        <v/>
      </c>
      <c r="D88" s="522" t="str">
        <f ca="1">IFERROR(VLOOKUP($B88,Hinw_Abw!$J:$L,COLUMN(C49),0),"")</f>
        <v/>
      </c>
      <c r="E88" s="522"/>
      <c r="F88" s="522"/>
      <c r="G88" s="49"/>
      <c r="H88" s="177">
        <v>33</v>
      </c>
      <c r="I88" s="178" t="str">
        <f ca="1">IFERROR(VLOOKUP($H88,Hinw_Abw!$F:$H,COLUMN(B49),0),"")</f>
        <v/>
      </c>
      <c r="J88" s="178" t="str">
        <f ca="1">IFERROR(VLOOKUP($H88,Hinw_Abw!$F:$H,COLUMN(C49),0),"")</f>
        <v/>
      </c>
      <c r="K88" s="49"/>
    </row>
    <row r="89" spans="1:11" s="179" customFormat="1" ht="45" customHeight="1" x14ac:dyDescent="0.25">
      <c r="A89" s="49"/>
      <c r="B89" s="175">
        <v>34</v>
      </c>
      <c r="C89" s="176" t="str">
        <f ca="1">IFERROR(VLOOKUP($B89,Hinw_Abw!$J:$L,COLUMN(B50),0),"")</f>
        <v/>
      </c>
      <c r="D89" s="522" t="str">
        <f ca="1">IFERROR(VLOOKUP($B89,Hinw_Abw!$J:$L,COLUMN(C50),0),"")</f>
        <v/>
      </c>
      <c r="E89" s="522"/>
      <c r="F89" s="522"/>
      <c r="G89" s="49"/>
      <c r="H89" s="177">
        <v>34</v>
      </c>
      <c r="I89" s="178" t="str">
        <f ca="1">IFERROR(VLOOKUP($H89,Hinw_Abw!$F:$H,COLUMN(B50),0),"")</f>
        <v/>
      </c>
      <c r="J89" s="178" t="str">
        <f ca="1">IFERROR(VLOOKUP($H89,Hinw_Abw!$F:$H,COLUMN(C50),0),"")</f>
        <v/>
      </c>
      <c r="K89" s="49"/>
    </row>
    <row r="90" spans="1:11" s="179" customFormat="1" ht="45" customHeight="1" x14ac:dyDescent="0.25">
      <c r="A90" s="49"/>
      <c r="B90" s="175">
        <v>35</v>
      </c>
      <c r="C90" s="176" t="str">
        <f ca="1">IFERROR(VLOOKUP($B90,Hinw_Abw!$J:$L,COLUMN(B51),0),"")</f>
        <v/>
      </c>
      <c r="D90" s="522" t="str">
        <f ca="1">IFERROR(VLOOKUP($B90,Hinw_Abw!$J:$L,COLUMN(C51),0),"")</f>
        <v/>
      </c>
      <c r="E90" s="522"/>
      <c r="F90" s="522"/>
      <c r="G90" s="49"/>
      <c r="H90" s="177">
        <v>35</v>
      </c>
      <c r="I90" s="178" t="str">
        <f ca="1">IFERROR(VLOOKUP($H90,Hinw_Abw!$F:$H,COLUMN(B51),0),"")</f>
        <v/>
      </c>
      <c r="J90" s="178" t="str">
        <f ca="1">IFERROR(VLOOKUP($H90,Hinw_Abw!$F:$H,COLUMN(C51),0),"")</f>
        <v/>
      </c>
      <c r="K90" s="49"/>
    </row>
    <row r="91" spans="1:11" s="179" customFormat="1" ht="45" customHeight="1" x14ac:dyDescent="0.25">
      <c r="A91" s="49"/>
      <c r="B91" s="175">
        <v>36</v>
      </c>
      <c r="C91" s="176" t="str">
        <f ca="1">IFERROR(VLOOKUP($B91,Hinw_Abw!$J:$L,COLUMN(B52),0),"")</f>
        <v/>
      </c>
      <c r="D91" s="522" t="str">
        <f ca="1">IFERROR(VLOOKUP($B91,Hinw_Abw!$J:$L,COLUMN(C52),0),"")</f>
        <v/>
      </c>
      <c r="E91" s="522"/>
      <c r="F91" s="522"/>
      <c r="G91" s="49"/>
      <c r="H91" s="177">
        <v>36</v>
      </c>
      <c r="I91" s="178" t="str">
        <f ca="1">IFERROR(VLOOKUP($H91,Hinw_Abw!$F:$H,COLUMN(B52),0),"")</f>
        <v/>
      </c>
      <c r="J91" s="178" t="str">
        <f ca="1">IFERROR(VLOOKUP($H91,Hinw_Abw!$F:$H,COLUMN(C52),0),"")</f>
        <v/>
      </c>
      <c r="K91" s="49"/>
    </row>
    <row r="92" spans="1:11" s="179" customFormat="1" ht="45" customHeight="1" x14ac:dyDescent="0.25">
      <c r="A92" s="49"/>
      <c r="B92" s="175">
        <v>37</v>
      </c>
      <c r="C92" s="176" t="str">
        <f ca="1">IFERROR(VLOOKUP($B92,Hinw_Abw!$J:$L,COLUMN(B53),0),"")</f>
        <v/>
      </c>
      <c r="D92" s="522" t="str">
        <f ca="1">IFERROR(VLOOKUP($B92,Hinw_Abw!$J:$L,COLUMN(C53),0),"")</f>
        <v/>
      </c>
      <c r="E92" s="522"/>
      <c r="F92" s="522"/>
      <c r="G92" s="49"/>
      <c r="H92" s="177">
        <v>37</v>
      </c>
      <c r="I92" s="178" t="str">
        <f ca="1">IFERROR(VLOOKUP($H92,Hinw_Abw!$F:$H,COLUMN(B53),0),"")</f>
        <v/>
      </c>
      <c r="J92" s="178" t="str">
        <f ca="1">IFERROR(VLOOKUP($H92,Hinw_Abw!$F:$H,COLUMN(C53),0),"")</f>
        <v/>
      </c>
      <c r="K92" s="49"/>
    </row>
    <row r="93" spans="1:11" s="179" customFormat="1" ht="45" customHeight="1" x14ac:dyDescent="0.25">
      <c r="A93" s="49"/>
      <c r="B93" s="175">
        <v>38</v>
      </c>
      <c r="C93" s="176" t="str">
        <f ca="1">IFERROR(VLOOKUP($B93,Hinw_Abw!$J:$L,COLUMN(B54),0),"")</f>
        <v/>
      </c>
      <c r="D93" s="522" t="str">
        <f ca="1">IFERROR(VLOOKUP($B93,Hinw_Abw!$J:$L,COLUMN(C54),0),"")</f>
        <v/>
      </c>
      <c r="E93" s="522"/>
      <c r="F93" s="522"/>
      <c r="G93" s="49"/>
      <c r="H93" s="177">
        <v>38</v>
      </c>
      <c r="I93" s="178" t="str">
        <f ca="1">IFERROR(VLOOKUP($H93,Hinw_Abw!$F:$H,COLUMN(B54),0),"")</f>
        <v/>
      </c>
      <c r="J93" s="178" t="str">
        <f ca="1">IFERROR(VLOOKUP($H93,Hinw_Abw!$F:$H,COLUMN(C54),0),"")</f>
        <v/>
      </c>
      <c r="K93" s="49"/>
    </row>
    <row r="94" spans="1:11" s="179" customFormat="1" ht="45" customHeight="1" x14ac:dyDescent="0.25">
      <c r="A94" s="49"/>
      <c r="B94" s="175">
        <v>39</v>
      </c>
      <c r="C94" s="176" t="str">
        <f ca="1">IFERROR(VLOOKUP($B94,Hinw_Abw!$J:$L,COLUMN(B55),0),"")</f>
        <v/>
      </c>
      <c r="D94" s="522" t="str">
        <f ca="1">IFERROR(VLOOKUP($B94,Hinw_Abw!$J:$L,COLUMN(C55),0),"")</f>
        <v/>
      </c>
      <c r="E94" s="522"/>
      <c r="F94" s="522"/>
      <c r="G94" s="49"/>
      <c r="H94" s="177">
        <v>39</v>
      </c>
      <c r="I94" s="178" t="str">
        <f ca="1">IFERROR(VLOOKUP($H94,Hinw_Abw!$F:$H,COLUMN(B55),0),"")</f>
        <v/>
      </c>
      <c r="J94" s="178" t="str">
        <f ca="1">IFERROR(VLOOKUP($H94,Hinw_Abw!$F:$H,COLUMN(C55),0),"")</f>
        <v/>
      </c>
      <c r="K94" s="49"/>
    </row>
    <row r="95" spans="1:11" s="179" customFormat="1" ht="45" customHeight="1" x14ac:dyDescent="0.25">
      <c r="A95" s="49"/>
      <c r="B95" s="175">
        <v>40</v>
      </c>
      <c r="C95" s="176" t="str">
        <f ca="1">IFERROR(VLOOKUP($B95,Hinw_Abw!$J:$L,COLUMN(B56),0),"")</f>
        <v/>
      </c>
      <c r="D95" s="522" t="str">
        <f ca="1">IFERROR(VLOOKUP($B95,Hinw_Abw!$J:$L,COLUMN(C56),0),"")</f>
        <v/>
      </c>
      <c r="E95" s="522"/>
      <c r="F95" s="522"/>
      <c r="G95" s="49"/>
      <c r="H95" s="177">
        <v>40</v>
      </c>
      <c r="I95" s="178" t="str">
        <f ca="1">IFERROR(VLOOKUP($H95,Hinw_Abw!$F:$H,COLUMN(B56),0),"")</f>
        <v/>
      </c>
      <c r="J95" s="178" t="str">
        <f ca="1">IFERROR(VLOOKUP($H95,Hinw_Abw!$F:$H,COLUMN(C56),0),"")</f>
        <v/>
      </c>
      <c r="K95" s="49"/>
    </row>
    <row r="96" spans="1:11" s="179" customFormat="1" ht="45" customHeight="1" x14ac:dyDescent="0.25">
      <c r="A96" s="49"/>
      <c r="B96" s="175">
        <v>41</v>
      </c>
      <c r="C96" s="176" t="str">
        <f ca="1">IFERROR(VLOOKUP($B96,Hinw_Abw!$J:$L,COLUMN(B57),0),"")</f>
        <v/>
      </c>
      <c r="D96" s="522" t="str">
        <f ca="1">IFERROR(VLOOKUP($B96,Hinw_Abw!$J:$L,COLUMN(C57),0),"")</f>
        <v/>
      </c>
      <c r="E96" s="522"/>
      <c r="F96" s="522"/>
      <c r="G96" s="49"/>
      <c r="H96" s="177">
        <v>41</v>
      </c>
      <c r="I96" s="178" t="str">
        <f ca="1">IFERROR(VLOOKUP($H96,Hinw_Abw!$F:$H,COLUMN(B57),0),"")</f>
        <v/>
      </c>
      <c r="J96" s="178" t="str">
        <f ca="1">IFERROR(VLOOKUP($H96,Hinw_Abw!$F:$H,COLUMN(C57),0),"")</f>
        <v/>
      </c>
      <c r="K96" s="49"/>
    </row>
    <row r="97" spans="1:11" s="179" customFormat="1" ht="45" customHeight="1" x14ac:dyDescent="0.25">
      <c r="A97" s="49"/>
      <c r="B97" s="175">
        <v>42</v>
      </c>
      <c r="C97" s="176" t="str">
        <f ca="1">IFERROR(VLOOKUP($B97,Hinw_Abw!$J:$L,COLUMN(B58),0),"")</f>
        <v/>
      </c>
      <c r="D97" s="522" t="str">
        <f ca="1">IFERROR(VLOOKUP($B97,Hinw_Abw!$J:$L,COLUMN(C58),0),"")</f>
        <v/>
      </c>
      <c r="E97" s="522"/>
      <c r="F97" s="522"/>
      <c r="G97" s="49"/>
      <c r="H97" s="177">
        <v>42</v>
      </c>
      <c r="I97" s="178" t="str">
        <f ca="1">IFERROR(VLOOKUP($H97,Hinw_Abw!$F:$H,COLUMN(B58),0),"")</f>
        <v/>
      </c>
      <c r="J97" s="178" t="str">
        <f ca="1">IFERROR(VLOOKUP($H97,Hinw_Abw!$F:$H,COLUMN(C58),0),"")</f>
        <v/>
      </c>
      <c r="K97" s="49"/>
    </row>
    <row r="98" spans="1:11" s="179" customFormat="1" ht="45" customHeight="1" x14ac:dyDescent="0.25">
      <c r="A98" s="49"/>
      <c r="B98" s="175">
        <v>43</v>
      </c>
      <c r="C98" s="176" t="str">
        <f ca="1">IFERROR(VLOOKUP($B98,Hinw_Abw!$J:$L,COLUMN(B59),0),"")</f>
        <v/>
      </c>
      <c r="D98" s="522" t="str">
        <f ca="1">IFERROR(VLOOKUP($B98,Hinw_Abw!$J:$L,COLUMN(C59),0),"")</f>
        <v/>
      </c>
      <c r="E98" s="522"/>
      <c r="F98" s="522"/>
      <c r="G98" s="49"/>
      <c r="H98" s="177">
        <v>43</v>
      </c>
      <c r="I98" s="178" t="str">
        <f ca="1">IFERROR(VLOOKUP($H98,Hinw_Abw!$F:$H,COLUMN(B59),0),"")</f>
        <v/>
      </c>
      <c r="J98" s="178" t="str">
        <f ca="1">IFERROR(VLOOKUP($H98,Hinw_Abw!$F:$H,COLUMN(C59),0),"")</f>
        <v/>
      </c>
      <c r="K98" s="49"/>
    </row>
    <row r="99" spans="1:11" s="179" customFormat="1" ht="45" customHeight="1" x14ac:dyDescent="0.25">
      <c r="A99" s="49"/>
      <c r="B99" s="175">
        <v>44</v>
      </c>
      <c r="C99" s="176" t="str">
        <f ca="1">IFERROR(VLOOKUP($B99,Hinw_Abw!$J:$L,COLUMN(B60),0),"")</f>
        <v/>
      </c>
      <c r="D99" s="522" t="str">
        <f ca="1">IFERROR(VLOOKUP($B99,Hinw_Abw!$J:$L,COLUMN(C60),0),"")</f>
        <v/>
      </c>
      <c r="E99" s="522"/>
      <c r="F99" s="522"/>
      <c r="G99" s="49"/>
      <c r="H99" s="177">
        <v>44</v>
      </c>
      <c r="I99" s="178" t="str">
        <f ca="1">IFERROR(VLOOKUP($H99,Hinw_Abw!$F:$H,COLUMN(B60),0),"")</f>
        <v/>
      </c>
      <c r="J99" s="178" t="str">
        <f ca="1">IFERROR(VLOOKUP($H99,Hinw_Abw!$F:$H,COLUMN(C60),0),"")</f>
        <v/>
      </c>
      <c r="K99" s="49"/>
    </row>
    <row r="100" spans="1:11" s="179" customFormat="1" ht="45" customHeight="1" x14ac:dyDescent="0.25">
      <c r="A100" s="49"/>
      <c r="B100" s="175">
        <v>45</v>
      </c>
      <c r="C100" s="176" t="str">
        <f ca="1">IFERROR(VLOOKUP($B100,Hinw_Abw!$J:$L,COLUMN(B61),0),"")</f>
        <v/>
      </c>
      <c r="D100" s="522" t="str">
        <f ca="1">IFERROR(VLOOKUP($B100,Hinw_Abw!$J:$L,COLUMN(C61),0),"")</f>
        <v/>
      </c>
      <c r="E100" s="522"/>
      <c r="F100" s="522"/>
      <c r="G100" s="49"/>
      <c r="H100" s="177">
        <v>45</v>
      </c>
      <c r="I100" s="178" t="str">
        <f ca="1">IFERROR(VLOOKUP($H100,Hinw_Abw!$F:$H,COLUMN(B61),0),"")</f>
        <v/>
      </c>
      <c r="J100" s="178" t="str">
        <f ca="1">IFERROR(VLOOKUP($H100,Hinw_Abw!$F:$H,COLUMN(C61),0),"")</f>
        <v/>
      </c>
      <c r="K100" s="49"/>
    </row>
    <row r="101" spans="1:11" s="179" customFormat="1" ht="45" customHeight="1" x14ac:dyDescent="0.25">
      <c r="A101" s="49"/>
      <c r="B101" s="175">
        <v>46</v>
      </c>
      <c r="C101" s="176" t="str">
        <f ca="1">IFERROR(VLOOKUP($B101,Hinw_Abw!$J:$L,COLUMN(B62),0),"")</f>
        <v/>
      </c>
      <c r="D101" s="522" t="str">
        <f ca="1">IFERROR(VLOOKUP($B101,Hinw_Abw!$J:$L,COLUMN(C62),0),"")</f>
        <v/>
      </c>
      <c r="E101" s="522"/>
      <c r="F101" s="522"/>
      <c r="G101" s="49"/>
      <c r="H101" s="177">
        <v>46</v>
      </c>
      <c r="I101" s="178" t="str">
        <f ca="1">IFERROR(VLOOKUP($H101,Hinw_Abw!$F:$H,COLUMN(B62),0),"")</f>
        <v/>
      </c>
      <c r="J101" s="178" t="str">
        <f ca="1">IFERROR(VLOOKUP($H101,Hinw_Abw!$F:$H,COLUMN(C62),0),"")</f>
        <v/>
      </c>
      <c r="K101" s="49"/>
    </row>
    <row r="102" spans="1:11" s="179" customFormat="1" ht="45" customHeight="1" x14ac:dyDescent="0.25">
      <c r="A102" s="49"/>
      <c r="B102" s="175">
        <v>47</v>
      </c>
      <c r="C102" s="176" t="str">
        <f ca="1">IFERROR(VLOOKUP($B102,Hinw_Abw!$J:$L,COLUMN(B63),0),"")</f>
        <v/>
      </c>
      <c r="D102" s="522" t="str">
        <f ca="1">IFERROR(VLOOKUP($B102,Hinw_Abw!$J:$L,COLUMN(C63),0),"")</f>
        <v/>
      </c>
      <c r="E102" s="522"/>
      <c r="F102" s="522"/>
      <c r="G102" s="49"/>
      <c r="H102" s="177">
        <v>47</v>
      </c>
      <c r="I102" s="178" t="str">
        <f ca="1">IFERROR(VLOOKUP($H102,Hinw_Abw!$F:$H,COLUMN(B63),0),"")</f>
        <v/>
      </c>
      <c r="J102" s="178" t="str">
        <f ca="1">IFERROR(VLOOKUP($H102,Hinw_Abw!$F:$H,COLUMN(C63),0),"")</f>
        <v/>
      </c>
      <c r="K102" s="49"/>
    </row>
    <row r="103" spans="1:11" s="179" customFormat="1" ht="45" customHeight="1" x14ac:dyDescent="0.25">
      <c r="A103" s="49"/>
      <c r="B103" s="175">
        <v>48</v>
      </c>
      <c r="C103" s="176" t="str">
        <f ca="1">IFERROR(VLOOKUP($B103,Hinw_Abw!$J:$L,COLUMN(B64),0),"")</f>
        <v/>
      </c>
      <c r="D103" s="522" t="str">
        <f ca="1">IFERROR(VLOOKUP($B103,Hinw_Abw!$J:$L,COLUMN(C64),0),"")</f>
        <v/>
      </c>
      <c r="E103" s="522"/>
      <c r="F103" s="522"/>
      <c r="G103" s="49"/>
      <c r="H103" s="177">
        <v>48</v>
      </c>
      <c r="I103" s="178" t="str">
        <f ca="1">IFERROR(VLOOKUP($H103,Hinw_Abw!$F:$H,COLUMN(B64),0),"")</f>
        <v/>
      </c>
      <c r="J103" s="178" t="str">
        <f ca="1">IFERROR(VLOOKUP($H103,Hinw_Abw!$F:$H,COLUMN(C64),0),"")</f>
        <v/>
      </c>
      <c r="K103" s="49"/>
    </row>
    <row r="104" spans="1:11" s="179" customFormat="1" ht="45" customHeight="1" x14ac:dyDescent="0.25">
      <c r="A104" s="49"/>
      <c r="B104" s="175">
        <v>49</v>
      </c>
      <c r="C104" s="176" t="str">
        <f ca="1">IFERROR(VLOOKUP($B104,Hinw_Abw!$J:$L,COLUMN(B65),0),"")</f>
        <v/>
      </c>
      <c r="D104" s="522" t="str">
        <f ca="1">IFERROR(VLOOKUP($B104,Hinw_Abw!$J:$L,COLUMN(C65),0),"")</f>
        <v/>
      </c>
      <c r="E104" s="522"/>
      <c r="F104" s="522"/>
      <c r="G104" s="49"/>
      <c r="H104" s="177">
        <v>49</v>
      </c>
      <c r="I104" s="178" t="str">
        <f ca="1">IFERROR(VLOOKUP($H104,Hinw_Abw!$F:$H,COLUMN(B65),0),"")</f>
        <v/>
      </c>
      <c r="J104" s="178" t="str">
        <f ca="1">IFERROR(VLOOKUP($H104,Hinw_Abw!$F:$H,COLUMN(C65),0),"")</f>
        <v/>
      </c>
      <c r="K104" s="49"/>
    </row>
    <row r="105" spans="1:11" s="179" customFormat="1" ht="45" customHeight="1" x14ac:dyDescent="0.25">
      <c r="A105" s="49"/>
      <c r="B105" s="175">
        <v>50</v>
      </c>
      <c r="C105" s="176" t="str">
        <f ca="1">IFERROR(VLOOKUP($B105,Hinw_Abw!$J:$L,COLUMN(B66),0),"")</f>
        <v/>
      </c>
      <c r="D105" s="522" t="str">
        <f ca="1">IFERROR(VLOOKUP($B105,Hinw_Abw!$J:$L,COLUMN(C66),0),"")</f>
        <v/>
      </c>
      <c r="E105" s="522"/>
      <c r="F105" s="522"/>
      <c r="G105" s="49"/>
      <c r="H105" s="177">
        <v>50</v>
      </c>
      <c r="I105" s="178" t="str">
        <f ca="1">IFERROR(VLOOKUP($H105,Hinw_Abw!$F:$H,COLUMN(B66),0),"")</f>
        <v/>
      </c>
      <c r="J105" s="178" t="str">
        <f ca="1">IFERROR(VLOOKUP($H105,Hinw_Abw!$F:$H,COLUMN(C66),0),"")</f>
        <v/>
      </c>
      <c r="K105" s="49"/>
    </row>
    <row r="106" spans="1:11" x14ac:dyDescent="0.25"/>
    <row r="107" spans="1:11" x14ac:dyDescent="0.25"/>
  </sheetData>
  <sheetProtection algorithmName="SHA-512" hashValue="ora2xa2uUArIM8X5usGSFMmZd62w/MehPW6x4p+Y9dtmp2aLWolQZ6bZ1Cfs5W9cjbY0dYoazyfg99dceEkxQg==" saltValue="GTvu6SggnCcxM+2LCq0GJA==" spinCount="100000" sheet="1" selectLockedCells="1"/>
  <mergeCells count="89">
    <mergeCell ref="F41:G41"/>
    <mergeCell ref="H41:J41"/>
    <mergeCell ref="D42:D43"/>
    <mergeCell ref="F42:G42"/>
    <mergeCell ref="H42:J42"/>
    <mergeCell ref="F43:G43"/>
    <mergeCell ref="H43:J43"/>
    <mergeCell ref="D102:F102"/>
    <mergeCell ref="D103:F103"/>
    <mergeCell ref="D104:F104"/>
    <mergeCell ref="D105:F105"/>
    <mergeCell ref="D96:F96"/>
    <mergeCell ref="D97:F97"/>
    <mergeCell ref="D98:F98"/>
    <mergeCell ref="D99:F99"/>
    <mergeCell ref="D100:F100"/>
    <mergeCell ref="D101:F101"/>
    <mergeCell ref="D95:F95"/>
    <mergeCell ref="D84:F84"/>
    <mergeCell ref="D85:F85"/>
    <mergeCell ref="D86:F86"/>
    <mergeCell ref="D87:F87"/>
    <mergeCell ref="D88:F88"/>
    <mergeCell ref="D89:F89"/>
    <mergeCell ref="D90:F90"/>
    <mergeCell ref="D91:F91"/>
    <mergeCell ref="D92:F92"/>
    <mergeCell ref="D93:F93"/>
    <mergeCell ref="D94:F94"/>
    <mergeCell ref="D83:F83"/>
    <mergeCell ref="D76:F76"/>
    <mergeCell ref="D77:F77"/>
    <mergeCell ref="D78:F78"/>
    <mergeCell ref="D79:F79"/>
    <mergeCell ref="D80:F80"/>
    <mergeCell ref="D81:F81"/>
    <mergeCell ref="D82:F82"/>
    <mergeCell ref="D58:F58"/>
    <mergeCell ref="D71:F71"/>
    <mergeCell ref="D60:F60"/>
    <mergeCell ref="D61:F61"/>
    <mergeCell ref="D62:F62"/>
    <mergeCell ref="D63:F63"/>
    <mergeCell ref="D64:F64"/>
    <mergeCell ref="D65:F65"/>
    <mergeCell ref="D66:F66"/>
    <mergeCell ref="D67:F67"/>
    <mergeCell ref="D68:F68"/>
    <mergeCell ref="D69:F69"/>
    <mergeCell ref="D70:F70"/>
    <mergeCell ref="B45:B48"/>
    <mergeCell ref="C45:J48"/>
    <mergeCell ref="C26:E26"/>
    <mergeCell ref="F26:G26"/>
    <mergeCell ref="H26:J26"/>
    <mergeCell ref="C34:E34"/>
    <mergeCell ref="F34:H34"/>
    <mergeCell ref="I34:J34"/>
    <mergeCell ref="C35:E35"/>
    <mergeCell ref="F35:H35"/>
    <mergeCell ref="I35:J35"/>
    <mergeCell ref="F39:G39"/>
    <mergeCell ref="H39:J39"/>
    <mergeCell ref="F40:G40"/>
    <mergeCell ref="H40:J40"/>
    <mergeCell ref="B42:B43"/>
    <mergeCell ref="E15:G15"/>
    <mergeCell ref="E16:J16"/>
    <mergeCell ref="E17:J17"/>
    <mergeCell ref="E18:J18"/>
    <mergeCell ref="E19:F19"/>
    <mergeCell ref="G19:J19"/>
    <mergeCell ref="H15:I15"/>
    <mergeCell ref="D75:F75"/>
    <mergeCell ref="D74:F74"/>
    <mergeCell ref="D73:F73"/>
    <mergeCell ref="D72:F72"/>
    <mergeCell ref="E20:J20"/>
    <mergeCell ref="F22:G22"/>
    <mergeCell ref="H22:J22"/>
    <mergeCell ref="F23:G23"/>
    <mergeCell ref="H23:J23"/>
    <mergeCell ref="F24:G24"/>
    <mergeCell ref="H24:J24"/>
    <mergeCell ref="D59:F59"/>
    <mergeCell ref="C50:J50"/>
    <mergeCell ref="D55:F55"/>
    <mergeCell ref="D56:F56"/>
    <mergeCell ref="D57:F57"/>
  </mergeCells>
  <conditionalFormatting sqref="B55:F56">
    <cfRule type="expression" dxfId="12" priority="2">
      <formula>AND($C$56="",$D$56="")</formula>
    </cfRule>
  </conditionalFormatting>
  <conditionalFormatting sqref="B57:F105">
    <cfRule type="expression" dxfId="11" priority="1">
      <formula>AND($C57="",$D57="")</formula>
    </cfRule>
  </conditionalFormatting>
  <conditionalFormatting sqref="H55:J56">
    <cfRule type="expression" dxfId="10" priority="3">
      <formula>AND($I$56="",$J$56="")</formula>
    </cfRule>
  </conditionalFormatting>
  <conditionalFormatting sqref="H57:J105">
    <cfRule type="expression" dxfId="9" priority="4">
      <formula>AND($I57="",$J57="")</formula>
    </cfRule>
  </conditionalFormatting>
  <dataValidations count="2">
    <dataValidation type="date" errorStyle="information" operator="greaterThan" allowBlank="1" showInputMessage="1" showErrorMessage="1" errorTitle="Datumseingabe erforderlich" error="Bitte Datumswert eingeben." sqref="C40 C43" xr:uid="{00000000-0002-0000-0900-000000000000}">
      <formula1>43466</formula1>
    </dataValidation>
    <dataValidation type="list" allowBlank="1" showInputMessage="1" showErrorMessage="1" sqref="C50:J50" xr:uid="{00000000-0002-0000-0900-000001000000}">
      <formula1>$P$9:$P$13</formula1>
    </dataValidation>
  </dataValidations>
  <pageMargins left="0.70866141732283472" right="0.70866141732283472" top="0.78740157480314965" bottom="0.78740157480314965" header="0.31496062992125984" footer="0.31496062992125984"/>
  <pageSetup paperSize="9" scale="20"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tabColor theme="5" tint="0.39997558519241921"/>
    <pageSetUpPr fitToPage="1"/>
  </sheetPr>
  <dimension ref="A1:U105"/>
  <sheetViews>
    <sheetView topLeftCell="A34" zoomScale="70" zoomScaleNormal="70" workbookViewId="0">
      <selection activeCell="C40" sqref="C40"/>
    </sheetView>
  </sheetViews>
  <sheetFormatPr baseColWidth="10" defaultColWidth="0" defaultRowHeight="15" zeroHeight="1" x14ac:dyDescent="0.25"/>
  <cols>
    <col min="1" max="1" width="4.7109375" style="1" customWidth="1"/>
    <col min="2" max="2" width="28.5703125" style="1" customWidth="1"/>
    <col min="3" max="3" width="21" style="1" customWidth="1"/>
    <col min="4" max="4" width="30.42578125" style="1" customWidth="1"/>
    <col min="5" max="5" width="16" style="1" customWidth="1"/>
    <col min="6" max="7" width="14.5703125" style="1" customWidth="1"/>
    <col min="8" max="8" width="15.7109375" style="1" customWidth="1"/>
    <col min="9" max="9" width="24.140625" style="1" customWidth="1"/>
    <col min="10" max="10" width="58.28515625" style="1" customWidth="1"/>
    <col min="11" max="11" width="11.42578125" style="1" customWidth="1"/>
    <col min="12" max="21" width="0" hidden="1" customWidth="1"/>
    <col min="22" max="16384" width="11.42578125" hidden="1"/>
  </cols>
  <sheetData>
    <row r="1" spans="2:16" ht="35.1" customHeight="1" x14ac:dyDescent="0.25"/>
    <row r="2" spans="2:16" x14ac:dyDescent="0.25"/>
    <row r="3" spans="2:16" x14ac:dyDescent="0.25"/>
    <row r="4" spans="2:16" x14ac:dyDescent="0.25"/>
    <row r="5" spans="2:16" x14ac:dyDescent="0.25"/>
    <row r="6" spans="2:16" x14ac:dyDescent="0.25"/>
    <row r="7" spans="2:16" x14ac:dyDescent="0.25"/>
    <row r="8" spans="2:16" x14ac:dyDescent="0.25">
      <c r="P8" t="s">
        <v>237</v>
      </c>
    </row>
    <row r="9" spans="2:16" x14ac:dyDescent="0.25">
      <c r="P9" t="str">
        <f ca="1">CONCATENATE("Auf Grundlage der Erkenntnisse des Audits zur ",E20," wird durch das Auditteam empfohlen, die Zertifizierung ",IF(E20=versteckt!E7,"zu erteilen","aufrecht zu erhalten"),IF(Hinw_Abw!C11="keine",".",IF(Hinw_Abw!C11=1,", unter der Voraussetzung, dass die im Abweichungsprotokoll und in diesem Bericht beschriebene Abweichung fristgerecht und vollständig behoben wird.", ", unter der Voraussetzung, dass die im Abweichungsprotokoll und in diesem Bericht beschriebenen Abweichungen fristgerecht und vollständig behoben werden.")))</f>
        <v>Auf Grundlage der Erkenntnisse des Audits zur  wird durch das Auditteam empfohlen, die Zertifizierung aufrecht zu erhalten.</v>
      </c>
    </row>
    <row r="10" spans="2:16" x14ac:dyDescent="0.25">
      <c r="P10" t="str">
        <f>CONCATENATE("Auf Grundlage der Erkenntnisse des Audits zur ",E20," wird durch das Auditteam keine Empfehlung zur Zertifizierung erteilt.")</f>
        <v>Auf Grundlage der Erkenntnisse des Audits zur  wird durch das Auditteam keine Empfehlung zur Zertifizierung erteilt.</v>
      </c>
    </row>
    <row r="11" spans="2:16" ht="21" x14ac:dyDescent="0.35">
      <c r="B11" s="160"/>
      <c r="P11" s="180" t="s">
        <v>277</v>
      </c>
    </row>
    <row r="12" spans="2:16" ht="15" customHeight="1" x14ac:dyDescent="0.35">
      <c r="B12" s="160" t="s">
        <v>278</v>
      </c>
    </row>
    <row r="13" spans="2:16" ht="15" customHeight="1" x14ac:dyDescent="0.25"/>
    <row r="14" spans="2:16" x14ac:dyDescent="0.25"/>
    <row r="15" spans="2:16" x14ac:dyDescent="0.25">
      <c r="B15" s="3" t="s">
        <v>243</v>
      </c>
      <c r="D15" s="90" t="s">
        <v>244</v>
      </c>
      <c r="E15" s="523" t="s">
        <v>369</v>
      </c>
      <c r="F15" s="523"/>
      <c r="G15" s="523"/>
      <c r="H15" s="530" t="s">
        <v>2</v>
      </c>
      <c r="I15" s="531"/>
      <c r="J15" s="161" t="str">
        <f>CONCATENATE('Allgemeine Angaben'!D17,'Allgemeine Angaben'!E17)</f>
        <v>SEK-</v>
      </c>
    </row>
    <row r="16" spans="2:16" ht="32.25" customHeight="1" x14ac:dyDescent="0.25">
      <c r="D16" s="270" t="s">
        <v>111</v>
      </c>
      <c r="E16" s="523" t="str">
        <f>IF('Allgemeine Angaben'!C19="","",'Allgemeine Angaben'!C19)</f>
        <v/>
      </c>
      <c r="F16" s="523"/>
      <c r="G16" s="523"/>
      <c r="H16" s="523"/>
      <c r="I16" s="523"/>
      <c r="J16" s="523"/>
    </row>
    <row r="17" spans="2:21" x14ac:dyDescent="0.25">
      <c r="D17" s="90" t="s">
        <v>3</v>
      </c>
      <c r="E17" s="523" t="str">
        <f>IF('Allgemeine Angaben'!C20="","",'Allgemeine Angaben'!C20)</f>
        <v/>
      </c>
      <c r="F17" s="523"/>
      <c r="G17" s="523"/>
      <c r="H17" s="523"/>
      <c r="I17" s="523"/>
      <c r="J17" s="523"/>
    </row>
    <row r="18" spans="2:21" x14ac:dyDescent="0.25">
      <c r="D18" s="90" t="s">
        <v>112</v>
      </c>
      <c r="E18" s="523" t="str">
        <f>IF('Allgemeine Angaben'!C21="","",'Allgemeine Angaben'!C21)</f>
        <v/>
      </c>
      <c r="F18" s="523"/>
      <c r="G18" s="523"/>
      <c r="H18" s="523"/>
      <c r="I18" s="523"/>
      <c r="J18" s="523"/>
    </row>
    <row r="19" spans="2:21" x14ac:dyDescent="0.25">
      <c r="D19" s="90" t="s">
        <v>245</v>
      </c>
      <c r="E19" s="529" t="str">
        <f>IF('Allgemeine Angaben'!C22="","",'Allgemeine Angaben'!C22)</f>
        <v/>
      </c>
      <c r="F19" s="529"/>
      <c r="G19" s="523" t="str">
        <f>IF('Allgemeine Angaben'!C23="","",'Allgemeine Angaben'!C23)</f>
        <v/>
      </c>
      <c r="H19" s="523"/>
      <c r="I19" s="523"/>
      <c r="J19" s="523"/>
    </row>
    <row r="20" spans="2:21" x14ac:dyDescent="0.25">
      <c r="D20" s="162" t="s">
        <v>6</v>
      </c>
      <c r="E20" s="523" t="str">
        <f>IF('Allgemeine Angaben'!E28="","",'Allgemeine Angaben'!E28)</f>
        <v/>
      </c>
      <c r="F20" s="523"/>
      <c r="G20" s="523"/>
      <c r="H20" s="523"/>
      <c r="I20" s="523"/>
      <c r="J20" s="523"/>
    </row>
    <row r="21" spans="2:21" x14ac:dyDescent="0.25">
      <c r="D21" s="163"/>
      <c r="E21" s="108"/>
      <c r="F21" s="108"/>
      <c r="G21" s="108"/>
      <c r="H21" s="108"/>
      <c r="I21" s="108"/>
      <c r="J21" s="108"/>
    </row>
    <row r="22" spans="2:21" x14ac:dyDescent="0.25">
      <c r="D22" s="163"/>
      <c r="E22" s="76" t="s">
        <v>10</v>
      </c>
      <c r="F22" s="359" t="s">
        <v>11</v>
      </c>
      <c r="G22" s="359"/>
      <c r="H22" s="359" t="s">
        <v>12</v>
      </c>
      <c r="I22" s="359"/>
      <c r="J22" s="359"/>
    </row>
    <row r="23" spans="2:21" x14ac:dyDescent="0.25">
      <c r="D23" s="90" t="s">
        <v>178</v>
      </c>
      <c r="E23" s="161" t="str">
        <f>IF('Allgemeine Angaben'!D33="","",'Allgemeine Angaben'!D33)</f>
        <v/>
      </c>
      <c r="F23" s="524" t="str">
        <f>IF('Allgemeine Angaben'!E33="","",'Allgemeine Angaben'!E33)</f>
        <v/>
      </c>
      <c r="G23" s="524"/>
      <c r="H23" s="524" t="str">
        <f>IF('Allgemeine Angaben'!F33="","",'Allgemeine Angaben'!F33)</f>
        <v/>
      </c>
      <c r="I23" s="524"/>
      <c r="J23" s="524"/>
    </row>
    <row r="24" spans="2:21" x14ac:dyDescent="0.25">
      <c r="D24" s="90" t="s">
        <v>179</v>
      </c>
      <c r="E24" s="161" t="str">
        <f>IF('Allgemeine Angaben'!D34="","",'Allgemeine Angaben'!D34)</f>
        <v/>
      </c>
      <c r="F24" s="524" t="str">
        <f>IF('Allgemeine Angaben'!E34="","",'Allgemeine Angaben'!E34)</f>
        <v/>
      </c>
      <c r="G24" s="524"/>
      <c r="H24" s="524" t="str">
        <f>IF('Allgemeine Angaben'!F34="","",'Allgemeine Angaben'!F34)</f>
        <v/>
      </c>
      <c r="I24" s="524"/>
      <c r="J24" s="524"/>
    </row>
    <row r="25" spans="2:21" x14ac:dyDescent="0.25"/>
    <row r="26" spans="2:21" ht="18.75" customHeight="1" x14ac:dyDescent="0.25">
      <c r="C26" s="348" t="s">
        <v>162</v>
      </c>
      <c r="D26" s="348"/>
      <c r="E26" s="348"/>
      <c r="F26" s="348" t="s">
        <v>246</v>
      </c>
      <c r="G26" s="348"/>
      <c r="H26" s="542" t="s">
        <v>279</v>
      </c>
      <c r="I26" s="542"/>
      <c r="J26" s="542"/>
    </row>
    <row r="27" spans="2:21" ht="30" x14ac:dyDescent="0.25">
      <c r="B27" s="164"/>
      <c r="C27" s="73" t="s">
        <v>89</v>
      </c>
      <c r="D27" s="73" t="s">
        <v>154</v>
      </c>
      <c r="E27" s="73" t="s">
        <v>87</v>
      </c>
      <c r="F27" s="73" t="s">
        <v>155</v>
      </c>
      <c r="G27" s="73" t="s">
        <v>156</v>
      </c>
      <c r="H27" s="73" t="s">
        <v>155</v>
      </c>
      <c r="I27" s="73" t="s">
        <v>66</v>
      </c>
      <c r="J27" s="73" t="s">
        <v>65</v>
      </c>
    </row>
    <row r="28" spans="2:21" x14ac:dyDescent="0.25">
      <c r="B28" s="165" t="s">
        <v>1</v>
      </c>
      <c r="C28" s="166">
        <f>'Übersicht Bearbeitungsstand'!C17</f>
        <v>0</v>
      </c>
      <c r="D28" s="166">
        <f>'Übersicht Bearbeitungsstand'!D17</f>
        <v>1</v>
      </c>
      <c r="E28" s="94"/>
      <c r="F28" s="95"/>
      <c r="G28" s="96"/>
      <c r="H28" s="96"/>
      <c r="I28" s="94"/>
      <c r="J28" s="95"/>
    </row>
    <row r="29" spans="2:21" s="1" customFormat="1" x14ac:dyDescent="0.25">
      <c r="B29" s="165" t="s">
        <v>42</v>
      </c>
      <c r="C29" s="166">
        <f>'Übersicht Bearbeitungsstand'!C18</f>
        <v>0</v>
      </c>
      <c r="D29" s="166">
        <f>'Übersicht Bearbeitungsstand'!D18</f>
        <v>1</v>
      </c>
      <c r="E29" s="166">
        <f>'Übersicht Bearbeitungsstand'!E18</f>
        <v>0</v>
      </c>
      <c r="F29" s="166">
        <f>'Übersicht Bearbeitungsstand'!F18</f>
        <v>0</v>
      </c>
      <c r="G29" s="166">
        <f>'Übersicht Bearbeitungsstand'!G18</f>
        <v>0</v>
      </c>
      <c r="H29" s="166">
        <f>'Übersicht Bearbeitungsstand'!K18</f>
        <v>0</v>
      </c>
      <c r="I29" s="166">
        <f>'Übersicht Bearbeitungsstand'!L18</f>
        <v>0</v>
      </c>
      <c r="J29" s="166">
        <f>'Übersicht Bearbeitungsstand'!M18</f>
        <v>0</v>
      </c>
      <c r="L29"/>
      <c r="M29"/>
      <c r="N29"/>
      <c r="O29"/>
      <c r="P29"/>
      <c r="Q29"/>
      <c r="R29"/>
      <c r="S29"/>
      <c r="T29"/>
      <c r="U29"/>
    </row>
    <row r="30" spans="2:21" s="1" customFormat="1" x14ac:dyDescent="0.25">
      <c r="B30" s="165" t="s">
        <v>8</v>
      </c>
      <c r="C30" s="166">
        <f>'Übersicht Bearbeitungsstand'!C19</f>
        <v>0</v>
      </c>
      <c r="D30" s="166">
        <f>'Übersicht Bearbeitungsstand'!D19</f>
        <v>1</v>
      </c>
      <c r="E30" s="166">
        <f>'Übersicht Bearbeitungsstand'!E19</f>
        <v>0</v>
      </c>
      <c r="F30" s="166">
        <f>'Übersicht Bearbeitungsstand'!F19</f>
        <v>0</v>
      </c>
      <c r="G30" s="166">
        <f>'Übersicht Bearbeitungsstand'!G19</f>
        <v>0</v>
      </c>
      <c r="H30" s="166">
        <f>'Übersicht Bearbeitungsstand'!K19</f>
        <v>0</v>
      </c>
      <c r="I30" s="166">
        <f>'Übersicht Bearbeitungsstand'!L19</f>
        <v>0</v>
      </c>
      <c r="J30" s="166">
        <f>'Übersicht Bearbeitungsstand'!M19</f>
        <v>0</v>
      </c>
      <c r="L30"/>
      <c r="M30"/>
      <c r="N30"/>
      <c r="O30"/>
      <c r="P30"/>
      <c r="Q30"/>
      <c r="R30"/>
      <c r="S30"/>
      <c r="T30"/>
      <c r="U30"/>
    </row>
    <row r="31" spans="2:21" s="1" customFormat="1" x14ac:dyDescent="0.25">
      <c r="B31" s="165" t="s">
        <v>9</v>
      </c>
      <c r="C31" s="166">
        <f>'Übersicht Bearbeitungsstand'!C20</f>
        <v>9.5238095238095233E-2</v>
      </c>
      <c r="D31" s="166">
        <f>'Übersicht Bearbeitungsstand'!D20</f>
        <v>0.90476190476190477</v>
      </c>
      <c r="E31" s="166">
        <f>'Übersicht Bearbeitungsstand'!E20</f>
        <v>0</v>
      </c>
      <c r="F31" s="166">
        <f>'Übersicht Bearbeitungsstand'!F20</f>
        <v>0</v>
      </c>
      <c r="G31" s="166">
        <f>'Übersicht Bearbeitungsstand'!G20</f>
        <v>0</v>
      </c>
      <c r="H31" s="166">
        <f>'Übersicht Bearbeitungsstand'!K20</f>
        <v>0</v>
      </c>
      <c r="I31" s="166">
        <f>'Übersicht Bearbeitungsstand'!L20</f>
        <v>0</v>
      </c>
      <c r="J31" s="166">
        <f>'Übersicht Bearbeitungsstand'!M20</f>
        <v>0</v>
      </c>
      <c r="L31"/>
      <c r="M31"/>
      <c r="N31"/>
      <c r="O31"/>
      <c r="P31"/>
      <c r="Q31"/>
      <c r="R31"/>
      <c r="S31"/>
      <c r="T31"/>
      <c r="U31"/>
    </row>
    <row r="32" spans="2:21" s="1" customFormat="1" x14ac:dyDescent="0.25">
      <c r="B32" s="165" t="s">
        <v>128</v>
      </c>
      <c r="C32" s="166">
        <f>'Übersicht Bearbeitungsstand'!C21</f>
        <v>0</v>
      </c>
      <c r="D32" s="166">
        <f>'Übersicht Bearbeitungsstand'!D21</f>
        <v>1</v>
      </c>
      <c r="E32" s="166">
        <f>'Übersicht Bearbeitungsstand'!E21</f>
        <v>0</v>
      </c>
      <c r="F32" s="166">
        <f>'Übersicht Bearbeitungsstand'!F21</f>
        <v>0</v>
      </c>
      <c r="G32" s="166">
        <f>'Übersicht Bearbeitungsstand'!G21</f>
        <v>0</v>
      </c>
      <c r="H32" s="166">
        <f>'Übersicht Bearbeitungsstand'!H21</f>
        <v>0</v>
      </c>
      <c r="I32" s="166">
        <f>'Übersicht Bearbeitungsstand'!I21</f>
        <v>0</v>
      </c>
      <c r="J32" s="166">
        <f>'Übersicht Bearbeitungsstand'!J21</f>
        <v>0</v>
      </c>
      <c r="L32"/>
      <c r="M32"/>
      <c r="N32"/>
      <c r="O32"/>
      <c r="P32"/>
      <c r="Q32"/>
      <c r="R32"/>
      <c r="S32"/>
      <c r="T32"/>
      <c r="U32"/>
    </row>
    <row r="33" spans="2:21" x14ac:dyDescent="0.25">
      <c r="B33" s="49"/>
    </row>
    <row r="34" spans="2:21" s="1" customFormat="1" ht="30" x14ac:dyDescent="0.25">
      <c r="B34" s="167" t="s">
        <v>248</v>
      </c>
      <c r="C34" s="388" t="s">
        <v>249</v>
      </c>
      <c r="D34" s="388"/>
      <c r="E34" s="388"/>
      <c r="F34" s="388" t="s">
        <v>250</v>
      </c>
      <c r="G34" s="388"/>
      <c r="H34" s="388"/>
      <c r="I34" s="388" t="s">
        <v>251</v>
      </c>
      <c r="J34" s="388"/>
      <c r="L34"/>
      <c r="M34"/>
      <c r="N34"/>
      <c r="O34"/>
      <c r="P34"/>
      <c r="Q34"/>
      <c r="R34"/>
      <c r="S34"/>
      <c r="T34"/>
      <c r="U34"/>
    </row>
    <row r="35" spans="2:21" s="1" customFormat="1" ht="114" customHeight="1" x14ac:dyDescent="0.25">
      <c r="B35" s="168"/>
      <c r="C35" s="543" t="s">
        <v>252</v>
      </c>
      <c r="D35" s="543"/>
      <c r="E35" s="543"/>
      <c r="F35" s="543" t="s">
        <v>259</v>
      </c>
      <c r="G35" s="543"/>
      <c r="H35" s="543"/>
      <c r="I35" s="543" t="s">
        <v>266</v>
      </c>
      <c r="J35" s="543"/>
      <c r="L35"/>
      <c r="M35"/>
      <c r="N35"/>
      <c r="O35"/>
      <c r="P35"/>
      <c r="Q35"/>
      <c r="R35"/>
      <c r="S35"/>
      <c r="T35"/>
      <c r="U35"/>
    </row>
    <row r="36" spans="2:21" x14ac:dyDescent="0.25"/>
    <row r="37" spans="2:21" s="1" customFormat="1" ht="21" x14ac:dyDescent="0.35">
      <c r="B37" s="160" t="s">
        <v>272</v>
      </c>
      <c r="L37"/>
      <c r="M37"/>
      <c r="N37"/>
      <c r="O37"/>
      <c r="P37"/>
      <c r="Q37"/>
      <c r="R37"/>
      <c r="S37"/>
      <c r="T37"/>
      <c r="U37"/>
    </row>
    <row r="38" spans="2:21" s="1" customFormat="1" ht="21" x14ac:dyDescent="0.35">
      <c r="B38" s="160"/>
      <c r="L38"/>
      <c r="M38"/>
      <c r="N38"/>
      <c r="O38"/>
      <c r="P38"/>
      <c r="Q38"/>
      <c r="R38"/>
      <c r="S38"/>
      <c r="T38"/>
      <c r="U38"/>
    </row>
    <row r="39" spans="2:21" s="1" customFormat="1" ht="21" x14ac:dyDescent="0.35">
      <c r="B39" s="160"/>
      <c r="E39" s="181" t="s">
        <v>10</v>
      </c>
      <c r="F39" s="476" t="s">
        <v>11</v>
      </c>
      <c r="G39" s="476"/>
      <c r="H39" s="476" t="s">
        <v>12</v>
      </c>
      <c r="I39" s="476"/>
      <c r="J39" s="476"/>
      <c r="L39"/>
      <c r="M39"/>
      <c r="N39"/>
      <c r="O39"/>
      <c r="P39"/>
      <c r="Q39"/>
      <c r="R39"/>
      <c r="S39"/>
      <c r="T39"/>
      <c r="U39"/>
    </row>
    <row r="40" spans="2:21" s="1" customFormat="1" x14ac:dyDescent="0.25">
      <c r="B40" s="169" t="s">
        <v>274</v>
      </c>
      <c r="C40" s="280"/>
      <c r="D40" s="170" t="s">
        <v>255</v>
      </c>
      <c r="E40" s="187"/>
      <c r="F40" s="544"/>
      <c r="G40" s="544"/>
      <c r="H40" s="544"/>
      <c r="I40" s="544"/>
      <c r="J40" s="544"/>
      <c r="L40"/>
      <c r="M40"/>
      <c r="N40"/>
      <c r="O40"/>
      <c r="P40"/>
      <c r="Q40"/>
      <c r="R40"/>
      <c r="S40"/>
      <c r="T40"/>
      <c r="U40"/>
    </row>
    <row r="41" spans="2:21" s="1" customFormat="1" ht="21" x14ac:dyDescent="0.35">
      <c r="B41" s="160"/>
      <c r="E41" s="186" t="s">
        <v>10</v>
      </c>
      <c r="F41" s="546" t="s">
        <v>11</v>
      </c>
      <c r="G41" s="546"/>
      <c r="H41" s="546" t="s">
        <v>12</v>
      </c>
      <c r="I41" s="546"/>
      <c r="J41" s="546"/>
      <c r="L41"/>
      <c r="M41"/>
      <c r="N41"/>
      <c r="O41"/>
      <c r="P41"/>
      <c r="Q41"/>
      <c r="R41"/>
      <c r="S41"/>
      <c r="T41"/>
      <c r="U41"/>
    </row>
    <row r="42" spans="2:21" x14ac:dyDescent="0.25">
      <c r="B42" s="532" t="s">
        <v>273</v>
      </c>
      <c r="C42"/>
      <c r="D42" s="547" t="s">
        <v>275</v>
      </c>
      <c r="E42" s="187"/>
      <c r="F42" s="544"/>
      <c r="G42" s="544"/>
      <c r="H42" s="544"/>
      <c r="I42" s="544"/>
      <c r="J42" s="544"/>
    </row>
    <row r="43" spans="2:21" x14ac:dyDescent="0.25">
      <c r="B43" s="532"/>
      <c r="C43" s="280"/>
      <c r="D43" s="547"/>
      <c r="E43" s="187"/>
      <c r="F43" s="544"/>
      <c r="G43" s="544"/>
      <c r="H43" s="544"/>
      <c r="I43" s="544"/>
      <c r="J43" s="544"/>
    </row>
    <row r="44" spans="2:21" ht="21" x14ac:dyDescent="0.35">
      <c r="B44" s="160"/>
    </row>
    <row r="45" spans="2:21" ht="30" customHeight="1" x14ac:dyDescent="0.25">
      <c r="B45" s="532" t="s">
        <v>276</v>
      </c>
      <c r="C45" s="533"/>
      <c r="D45" s="534"/>
      <c r="E45" s="534"/>
      <c r="F45" s="534"/>
      <c r="G45" s="534"/>
      <c r="H45" s="534"/>
      <c r="I45" s="534"/>
      <c r="J45" s="535"/>
    </row>
    <row r="46" spans="2:21" x14ac:dyDescent="0.25">
      <c r="B46" s="532"/>
      <c r="C46" s="536"/>
      <c r="D46" s="537"/>
      <c r="E46" s="537"/>
      <c r="F46" s="537"/>
      <c r="G46" s="537"/>
      <c r="H46" s="537"/>
      <c r="I46" s="537"/>
      <c r="J46" s="538"/>
    </row>
    <row r="47" spans="2:21" x14ac:dyDescent="0.25">
      <c r="B47" s="532"/>
      <c r="C47" s="536"/>
      <c r="D47" s="537"/>
      <c r="E47" s="537"/>
      <c r="F47" s="537"/>
      <c r="G47" s="537"/>
      <c r="H47" s="537"/>
      <c r="I47" s="537"/>
      <c r="J47" s="538"/>
    </row>
    <row r="48" spans="2:21" x14ac:dyDescent="0.25">
      <c r="B48" s="532"/>
      <c r="C48" s="539"/>
      <c r="D48" s="540"/>
      <c r="E48" s="540"/>
      <c r="F48" s="540"/>
      <c r="G48" s="540"/>
      <c r="H48" s="540"/>
      <c r="I48" s="540"/>
      <c r="J48" s="541"/>
    </row>
    <row r="49" spans="1:21" x14ac:dyDescent="0.25">
      <c r="B49" s="168"/>
    </row>
    <row r="50" spans="1:21" ht="53.25" customHeight="1" x14ac:dyDescent="0.25">
      <c r="B50" s="252" t="s">
        <v>356</v>
      </c>
      <c r="C50" s="525"/>
      <c r="D50" s="526"/>
      <c r="E50" s="526"/>
      <c r="F50" s="526"/>
      <c r="G50" s="526"/>
      <c r="H50" s="526"/>
      <c r="I50" s="526"/>
      <c r="J50" s="527"/>
    </row>
    <row r="51" spans="1:21" x14ac:dyDescent="0.25">
      <c r="B51" s="168"/>
      <c r="O51" s="171"/>
    </row>
    <row r="52" spans="1:21" x14ac:dyDescent="0.25">
      <c r="B52" s="168"/>
      <c r="O52" s="171"/>
    </row>
    <row r="53" spans="1:21" x14ac:dyDescent="0.25">
      <c r="B53" s="172" t="str">
        <f ca="1">IF(AND(Hinw_Abw!C11="keine",Hinw_Abw!C13="keine"),"Im Audit wurden weder Abweichungen noch Hinweise festgestellt.",CONCATENATE("Im Audit wurde(n) ",Hinw_Abw!C11,IF(Hinw_Abw!C11=1," Abweichung"," Abweichungen")," und ",Hinw_Abw!C13,IF(Hinw_Abw!C13=1," Hinweis", " Hinweise")," festgestellt:"))</f>
        <v>Im Audit wurden weder Abweichungen noch Hinweise festgestellt.</v>
      </c>
    </row>
    <row r="54" spans="1:21" x14ac:dyDescent="0.25"/>
    <row r="55" spans="1:21" x14ac:dyDescent="0.25">
      <c r="B55" s="173" t="s">
        <v>210</v>
      </c>
      <c r="C55" s="173" t="s">
        <v>40</v>
      </c>
      <c r="D55" s="528" t="s">
        <v>65</v>
      </c>
      <c r="E55" s="528"/>
      <c r="F55" s="528"/>
      <c r="H55" s="174" t="s">
        <v>210</v>
      </c>
      <c r="I55" s="174" t="s">
        <v>40</v>
      </c>
      <c r="J55" s="174" t="s">
        <v>66</v>
      </c>
    </row>
    <row r="56" spans="1:21" s="179" customFormat="1" ht="45" customHeight="1" x14ac:dyDescent="0.25">
      <c r="A56" s="49"/>
      <c r="B56" s="175">
        <v>1</v>
      </c>
      <c r="C56" s="176" t="str">
        <f ca="1">IFERROR(VLOOKUP($B56,Hinw_Abw!$T:$V,COLUMN(B1),0),"")</f>
        <v/>
      </c>
      <c r="D56" s="522" t="str">
        <f ca="1">IFERROR(VLOOKUP($B56,Hinw_Abw!$T:$V,COLUMN(C1),0),"")</f>
        <v/>
      </c>
      <c r="E56" s="522"/>
      <c r="F56" s="522"/>
      <c r="G56" s="49"/>
      <c r="H56" s="177">
        <v>1</v>
      </c>
      <c r="I56" s="178" t="str">
        <f ca="1">IFERROR(VLOOKUP($H56,Hinw_Abw!$P:$R,COLUMN(B1),0),"")</f>
        <v/>
      </c>
      <c r="J56" s="178" t="str">
        <f ca="1">IFERROR(VLOOKUP($H56,Hinw_Abw!$P:$R,COLUMN(C1),0),"")</f>
        <v/>
      </c>
      <c r="K56" s="49"/>
      <c r="T56" s="179" t="str">
        <f ca="1">IFERROR(VLOOKUP($H56,Hinw_Abw!$P:$R,COLUMN(B1),0),"")</f>
        <v/>
      </c>
      <c r="U56" s="179" t="str">
        <f ca="1">IFERROR(VLOOKUP($H56,Hinw_Abw!$P:$R,COLUMN(C1),0),"")</f>
        <v/>
      </c>
    </row>
    <row r="57" spans="1:21" s="179" customFormat="1" ht="45" customHeight="1" x14ac:dyDescent="0.25">
      <c r="A57" s="49"/>
      <c r="B57" s="175">
        <v>2</v>
      </c>
      <c r="C57" s="176" t="str">
        <f ca="1">IFERROR(VLOOKUP($B57,Hinw_Abw!$T:$V,COLUMN(B9),0),"")</f>
        <v/>
      </c>
      <c r="D57" s="522" t="str">
        <f ca="1">IFERROR(VLOOKUP($B57,Hinw_Abw!$T:$V,COLUMN(C9),0),"")</f>
        <v/>
      </c>
      <c r="E57" s="522"/>
      <c r="F57" s="522"/>
      <c r="G57" s="49"/>
      <c r="H57" s="177">
        <v>2</v>
      </c>
      <c r="I57" s="178" t="str">
        <f ca="1">IFERROR(VLOOKUP($H57,Hinw_Abw!$P:$R,COLUMN(B9),0),"")</f>
        <v/>
      </c>
      <c r="J57" s="178" t="str">
        <f ca="1">IFERROR(VLOOKUP($H57,Hinw_Abw!$P:$R,COLUMN(C9),0),"")</f>
        <v/>
      </c>
      <c r="K57" s="49"/>
      <c r="T57" s="179" t="str">
        <f ca="1">IFERROR(VLOOKUP($H57,Hinw_Abw!$P:$R,COLUMN(B9),0),"")</f>
        <v/>
      </c>
      <c r="U57" s="179" t="str">
        <f ca="1">IFERROR(VLOOKUP($H57,Hinw_Abw!$P:$R,COLUMN(C9),0),"")</f>
        <v/>
      </c>
    </row>
    <row r="58" spans="1:21" s="179" customFormat="1" ht="45" customHeight="1" x14ac:dyDescent="0.25">
      <c r="A58" s="49"/>
      <c r="B58" s="175">
        <v>3</v>
      </c>
      <c r="C58" s="176" t="str">
        <f ca="1">IFERROR(VLOOKUP($B58,Hinw_Abw!$T:$V,COLUMN(B10),0),"")</f>
        <v/>
      </c>
      <c r="D58" s="522" t="str">
        <f ca="1">IFERROR(VLOOKUP($B58,Hinw_Abw!$T:$V,COLUMN(C10),0),"")</f>
        <v/>
      </c>
      <c r="E58" s="522"/>
      <c r="F58" s="522"/>
      <c r="G58" s="49"/>
      <c r="H58" s="177">
        <v>3</v>
      </c>
      <c r="I58" s="178" t="str">
        <f ca="1">IFERROR(VLOOKUP($H58,Hinw_Abw!$P:$R,COLUMN(B10),0),"")</f>
        <v/>
      </c>
      <c r="J58" s="178" t="str">
        <f ca="1">IFERROR(VLOOKUP($H58,Hinw_Abw!$P:$R,COLUMN(C10),0),"")</f>
        <v/>
      </c>
      <c r="K58" s="49"/>
      <c r="T58" s="179" t="str">
        <f ca="1">IFERROR(VLOOKUP($H58,Hinw_Abw!$P:$R,COLUMN(B10),0),"")</f>
        <v/>
      </c>
      <c r="U58" s="179" t="str">
        <f ca="1">IFERROR(VLOOKUP($H58,Hinw_Abw!$P:$R,COLUMN(C10),0),"")</f>
        <v/>
      </c>
    </row>
    <row r="59" spans="1:21" s="179" customFormat="1" ht="45" customHeight="1" x14ac:dyDescent="0.25">
      <c r="A59" s="49"/>
      <c r="B59" s="175">
        <v>4</v>
      </c>
      <c r="C59" s="176" t="str">
        <f ca="1">IFERROR(VLOOKUP($B59,Hinw_Abw!$T:$V,COLUMN(B11),0),"")</f>
        <v/>
      </c>
      <c r="D59" s="522" t="str">
        <f ca="1">IFERROR(VLOOKUP($B59,Hinw_Abw!$T:$V,COLUMN(C11),0),"")</f>
        <v/>
      </c>
      <c r="E59" s="522"/>
      <c r="F59" s="522"/>
      <c r="G59" s="49"/>
      <c r="H59" s="177">
        <v>4</v>
      </c>
      <c r="I59" s="178" t="str">
        <f ca="1">IFERROR(VLOOKUP($H59,Hinw_Abw!$P:$R,COLUMN(B11),0),"")</f>
        <v/>
      </c>
      <c r="J59" s="178" t="str">
        <f ca="1">IFERROR(VLOOKUP($H59,Hinw_Abw!$P:$R,COLUMN(C11),0),"")</f>
        <v/>
      </c>
      <c r="K59" s="49"/>
    </row>
    <row r="60" spans="1:21" s="179" customFormat="1" ht="45" customHeight="1" x14ac:dyDescent="0.25">
      <c r="A60" s="49"/>
      <c r="B60" s="175">
        <v>5</v>
      </c>
      <c r="C60" s="176" t="str">
        <f ca="1">IFERROR(VLOOKUP($B60,Hinw_Abw!$T:$V,COLUMN(B12),0),"")</f>
        <v/>
      </c>
      <c r="D60" s="522" t="str">
        <f ca="1">IFERROR(VLOOKUP($B60,Hinw_Abw!$T:$V,COLUMN(C12),0),"")</f>
        <v/>
      </c>
      <c r="E60" s="522"/>
      <c r="F60" s="522"/>
      <c r="G60" s="49"/>
      <c r="H60" s="177">
        <v>5</v>
      </c>
      <c r="I60" s="178" t="str">
        <f ca="1">IFERROR(VLOOKUP($H60,Hinw_Abw!$P:$R,COLUMN(B12),0),"")</f>
        <v/>
      </c>
      <c r="J60" s="178" t="str">
        <f ca="1">IFERROR(VLOOKUP($H60,Hinw_Abw!$P:$R,COLUMN(C12),0),"")</f>
        <v/>
      </c>
      <c r="K60" s="49"/>
    </row>
    <row r="61" spans="1:21" s="179" customFormat="1" ht="45" customHeight="1" x14ac:dyDescent="0.25">
      <c r="A61" s="49"/>
      <c r="B61" s="175">
        <v>6</v>
      </c>
      <c r="C61" s="176" t="str">
        <f ca="1">IFERROR(VLOOKUP($B61,Hinw_Abw!$T:$V,COLUMN(B13),0),"")</f>
        <v/>
      </c>
      <c r="D61" s="522" t="str">
        <f ca="1">IFERROR(VLOOKUP($B61,Hinw_Abw!$T:$V,COLUMN(C13),0),"")</f>
        <v/>
      </c>
      <c r="E61" s="522"/>
      <c r="F61" s="522"/>
      <c r="G61" s="49"/>
      <c r="H61" s="177">
        <v>6</v>
      </c>
      <c r="I61" s="178" t="str">
        <f ca="1">IFERROR(VLOOKUP($H61,Hinw_Abw!$P:$R,COLUMN(B13),0),"")</f>
        <v/>
      </c>
      <c r="J61" s="178" t="str">
        <f ca="1">IFERROR(VLOOKUP($H61,Hinw_Abw!$P:$R,COLUMN(C13),0),"")</f>
        <v/>
      </c>
      <c r="K61" s="49"/>
    </row>
    <row r="62" spans="1:21" s="179" customFormat="1" ht="45" customHeight="1" x14ac:dyDescent="0.25">
      <c r="A62" s="49"/>
      <c r="B62" s="175">
        <v>7</v>
      </c>
      <c r="C62" s="176" t="str">
        <f ca="1">IFERROR(VLOOKUP($B62,Hinw_Abw!$T:$V,COLUMN(B14),0),"")</f>
        <v/>
      </c>
      <c r="D62" s="522" t="str">
        <f ca="1">IFERROR(VLOOKUP($B62,Hinw_Abw!$T:$V,COLUMN(C14),0),"")</f>
        <v/>
      </c>
      <c r="E62" s="522"/>
      <c r="F62" s="522"/>
      <c r="G62" s="49"/>
      <c r="H62" s="177">
        <v>7</v>
      </c>
      <c r="I62" s="178" t="str">
        <f ca="1">IFERROR(VLOOKUP($H62,Hinw_Abw!$P:$R,COLUMN(B14),0),"")</f>
        <v/>
      </c>
      <c r="J62" s="178" t="str">
        <f ca="1">IFERROR(VLOOKUP($H62,Hinw_Abw!$P:$R,COLUMN(C14),0),"")</f>
        <v/>
      </c>
      <c r="K62" s="49"/>
    </row>
    <row r="63" spans="1:21" s="179" customFormat="1" ht="45" customHeight="1" x14ac:dyDescent="0.25">
      <c r="A63" s="49"/>
      <c r="B63" s="175">
        <v>8</v>
      </c>
      <c r="C63" s="176" t="str">
        <f ca="1">IFERROR(VLOOKUP($B63,Hinw_Abw!$T:$V,COLUMN(B15),0),"")</f>
        <v/>
      </c>
      <c r="D63" s="522" t="str">
        <f ca="1">IFERROR(VLOOKUP($B63,Hinw_Abw!$T:$V,COLUMN(C15),0),"")</f>
        <v/>
      </c>
      <c r="E63" s="522"/>
      <c r="F63" s="522"/>
      <c r="G63" s="49"/>
      <c r="H63" s="177">
        <v>8</v>
      </c>
      <c r="I63" s="178" t="str">
        <f ca="1">IFERROR(VLOOKUP($H63,Hinw_Abw!$P:$R,COLUMN(B15),0),"")</f>
        <v/>
      </c>
      <c r="J63" s="178" t="str">
        <f ca="1">IFERROR(VLOOKUP($H63,Hinw_Abw!$P:$R,COLUMN(C15),0),"")</f>
        <v/>
      </c>
      <c r="K63" s="49"/>
    </row>
    <row r="64" spans="1:21" s="179" customFormat="1" ht="45" customHeight="1" x14ac:dyDescent="0.25">
      <c r="A64" s="49"/>
      <c r="B64" s="175">
        <v>9</v>
      </c>
      <c r="C64" s="176" t="str">
        <f ca="1">IFERROR(VLOOKUP($B64,Hinw_Abw!$T:$V,COLUMN(B16),0),"")</f>
        <v/>
      </c>
      <c r="D64" s="522" t="str">
        <f ca="1">IFERROR(VLOOKUP($B64,Hinw_Abw!$T:$V,COLUMN(C16),0),"")</f>
        <v/>
      </c>
      <c r="E64" s="522"/>
      <c r="F64" s="522"/>
      <c r="G64" s="49"/>
      <c r="H64" s="177">
        <v>9</v>
      </c>
      <c r="I64" s="178" t="str">
        <f ca="1">IFERROR(VLOOKUP($H64,Hinw_Abw!$P:$R,COLUMN(B16),0),"")</f>
        <v/>
      </c>
      <c r="J64" s="178" t="str">
        <f ca="1">IFERROR(VLOOKUP($H64,Hinw_Abw!$P:$R,COLUMN(C16),0),"")</f>
        <v/>
      </c>
      <c r="K64" s="49"/>
    </row>
    <row r="65" spans="1:11" s="179" customFormat="1" ht="45" customHeight="1" x14ac:dyDescent="0.25">
      <c r="A65" s="49"/>
      <c r="B65" s="175">
        <v>10</v>
      </c>
      <c r="C65" s="176" t="str">
        <f ca="1">IFERROR(VLOOKUP($B65,Hinw_Abw!$T:$V,COLUMN(B17),0),"")</f>
        <v/>
      </c>
      <c r="D65" s="522" t="str">
        <f ca="1">IFERROR(VLOOKUP($B65,Hinw_Abw!$T:$V,COLUMN(C17),0),"")</f>
        <v/>
      </c>
      <c r="E65" s="522"/>
      <c r="F65" s="522"/>
      <c r="G65" s="49"/>
      <c r="H65" s="177">
        <v>10</v>
      </c>
      <c r="I65" s="178" t="str">
        <f ca="1">IFERROR(VLOOKUP($H65,Hinw_Abw!$P:$R,COLUMN(B17),0),"")</f>
        <v/>
      </c>
      <c r="J65" s="178" t="str">
        <f ca="1">IFERROR(VLOOKUP($H65,Hinw_Abw!$P:$R,COLUMN(C17),0),"")</f>
        <v/>
      </c>
      <c r="K65" s="49"/>
    </row>
    <row r="66" spans="1:11" s="179" customFormat="1" ht="45" customHeight="1" x14ac:dyDescent="0.25">
      <c r="A66" s="49"/>
      <c r="B66" s="175">
        <v>11</v>
      </c>
      <c r="C66" s="176" t="str">
        <f ca="1">IFERROR(VLOOKUP($B66,Hinw_Abw!$T:$V,COLUMN(B18),0),"")</f>
        <v/>
      </c>
      <c r="D66" s="522" t="str">
        <f ca="1">IFERROR(VLOOKUP($B66,Hinw_Abw!$T:$V,COLUMN(C18),0),"")</f>
        <v/>
      </c>
      <c r="E66" s="522"/>
      <c r="F66" s="522"/>
      <c r="G66" s="49"/>
      <c r="H66" s="177">
        <v>11</v>
      </c>
      <c r="I66" s="178" t="str">
        <f ca="1">IFERROR(VLOOKUP($H66,Hinw_Abw!$P:$R,COLUMN(B18),0),"")</f>
        <v/>
      </c>
      <c r="J66" s="178" t="str">
        <f ca="1">IFERROR(VLOOKUP($H66,Hinw_Abw!$P:$R,COLUMN(C18),0),"")</f>
        <v/>
      </c>
      <c r="K66" s="49"/>
    </row>
    <row r="67" spans="1:11" s="179" customFormat="1" ht="45" customHeight="1" x14ac:dyDescent="0.25">
      <c r="A67" s="49"/>
      <c r="B67" s="175">
        <v>12</v>
      </c>
      <c r="C67" s="176" t="str">
        <f ca="1">IFERROR(VLOOKUP($B67,Hinw_Abw!$T:$V,COLUMN(B19),0),"")</f>
        <v/>
      </c>
      <c r="D67" s="522" t="str">
        <f ca="1">IFERROR(VLOOKUP($B67,Hinw_Abw!$T:$V,COLUMN(C19),0),"")</f>
        <v/>
      </c>
      <c r="E67" s="522"/>
      <c r="F67" s="522"/>
      <c r="G67" s="49"/>
      <c r="H67" s="177">
        <v>12</v>
      </c>
      <c r="I67" s="178" t="str">
        <f ca="1">IFERROR(VLOOKUP($H67,Hinw_Abw!$P:$R,COLUMN(B19),0),"")</f>
        <v/>
      </c>
      <c r="J67" s="178" t="str">
        <f ca="1">IFERROR(VLOOKUP($H67,Hinw_Abw!$P:$R,COLUMN(C19),0),"")</f>
        <v/>
      </c>
      <c r="K67" s="49"/>
    </row>
    <row r="68" spans="1:11" s="179" customFormat="1" ht="45" customHeight="1" x14ac:dyDescent="0.25">
      <c r="A68" s="49"/>
      <c r="B68" s="175">
        <v>13</v>
      </c>
      <c r="C68" s="176" t="str">
        <f ca="1">IFERROR(VLOOKUP($B68,Hinw_Abw!$T:$V,COLUMN(B21),0),"")</f>
        <v/>
      </c>
      <c r="D68" s="522" t="str">
        <f ca="1">IFERROR(VLOOKUP($B68,Hinw_Abw!$T:$V,COLUMN(C21),0),"")</f>
        <v/>
      </c>
      <c r="E68" s="522"/>
      <c r="F68" s="522"/>
      <c r="G68" s="49"/>
      <c r="H68" s="177">
        <v>13</v>
      </c>
      <c r="I68" s="178" t="str">
        <f ca="1">IFERROR(VLOOKUP($H68,Hinw_Abw!$P:$R,COLUMN(B21),0),"")</f>
        <v/>
      </c>
      <c r="J68" s="178" t="str">
        <f ca="1">IFERROR(VLOOKUP($H68,Hinw_Abw!$P:$R,COLUMN(C21),0),"")</f>
        <v/>
      </c>
      <c r="K68" s="49"/>
    </row>
    <row r="69" spans="1:11" s="179" customFormat="1" ht="45" customHeight="1" x14ac:dyDescent="0.25">
      <c r="A69" s="49"/>
      <c r="B69" s="175">
        <v>14</v>
      </c>
      <c r="C69" s="176" t="str">
        <f ca="1">IFERROR(VLOOKUP($B69,Hinw_Abw!$T:$V,COLUMN(B22),0),"")</f>
        <v/>
      </c>
      <c r="D69" s="522" t="str">
        <f ca="1">IFERROR(VLOOKUP($B69,Hinw_Abw!$T:$V,COLUMN(C22),0),"")</f>
        <v/>
      </c>
      <c r="E69" s="522"/>
      <c r="F69" s="522"/>
      <c r="G69" s="49"/>
      <c r="H69" s="177">
        <v>14</v>
      </c>
      <c r="I69" s="178" t="str">
        <f ca="1">IFERROR(VLOOKUP($H69,Hinw_Abw!$P:$R,COLUMN(B22),0),"")</f>
        <v/>
      </c>
      <c r="J69" s="178" t="str">
        <f ca="1">IFERROR(VLOOKUP($H69,Hinw_Abw!$P:$R,COLUMN(C22),0),"")</f>
        <v/>
      </c>
      <c r="K69" s="49"/>
    </row>
    <row r="70" spans="1:11" s="179" customFormat="1" ht="45" customHeight="1" x14ac:dyDescent="0.25">
      <c r="A70" s="49"/>
      <c r="B70" s="175">
        <v>15</v>
      </c>
      <c r="C70" s="176" t="str">
        <f ca="1">IFERROR(VLOOKUP($B70,Hinw_Abw!$T:$V,COLUMN(B23),0),"")</f>
        <v/>
      </c>
      <c r="D70" s="522" t="str">
        <f ca="1">IFERROR(VLOOKUP($B70,Hinw_Abw!$T:$V,COLUMN(C23),0),"")</f>
        <v/>
      </c>
      <c r="E70" s="522"/>
      <c r="F70" s="522"/>
      <c r="G70" s="49"/>
      <c r="H70" s="177">
        <v>15</v>
      </c>
      <c r="I70" s="178" t="str">
        <f ca="1">IFERROR(VLOOKUP($H70,Hinw_Abw!$P:$R,COLUMN(B23),0),"")</f>
        <v/>
      </c>
      <c r="J70" s="178" t="str">
        <f ca="1">IFERROR(VLOOKUP($H70,Hinw_Abw!$P:$R,COLUMN(C23),0),"")</f>
        <v/>
      </c>
      <c r="K70" s="49"/>
    </row>
    <row r="71" spans="1:11" s="179" customFormat="1" ht="45" customHeight="1" x14ac:dyDescent="0.25">
      <c r="A71" s="49"/>
      <c r="B71" s="175">
        <v>16</v>
      </c>
      <c r="C71" s="176" t="str">
        <f ca="1">IFERROR(VLOOKUP($B71,Hinw_Abw!$T:$V,COLUMN(B24),0),"")</f>
        <v/>
      </c>
      <c r="D71" s="522" t="str">
        <f ca="1">IFERROR(VLOOKUP($B71,Hinw_Abw!$T:$V,COLUMN(C24),0),"")</f>
        <v/>
      </c>
      <c r="E71" s="522"/>
      <c r="F71" s="522"/>
      <c r="G71" s="49"/>
      <c r="H71" s="177">
        <v>16</v>
      </c>
      <c r="I71" s="178" t="str">
        <f ca="1">IFERROR(VLOOKUP($H71,Hinw_Abw!$P:$R,COLUMN(B24),0),"")</f>
        <v/>
      </c>
      <c r="J71" s="178" t="str">
        <f ca="1">IFERROR(VLOOKUP($H71,Hinw_Abw!$P:$R,COLUMN(C24),0),"")</f>
        <v/>
      </c>
      <c r="K71" s="49"/>
    </row>
    <row r="72" spans="1:11" s="179" customFormat="1" ht="45" customHeight="1" x14ac:dyDescent="0.25">
      <c r="A72" s="49"/>
      <c r="B72" s="175">
        <v>17</v>
      </c>
      <c r="C72" s="176" t="str">
        <f ca="1">IFERROR(VLOOKUP($B72,Hinw_Abw!$T:$V,COLUMN(B25),0),"")</f>
        <v/>
      </c>
      <c r="D72" s="522" t="str">
        <f ca="1">IFERROR(VLOOKUP($B72,Hinw_Abw!$T:$V,COLUMN(C25),0),"")</f>
        <v/>
      </c>
      <c r="E72" s="522"/>
      <c r="F72" s="522"/>
      <c r="G72" s="49"/>
      <c r="H72" s="177">
        <v>17</v>
      </c>
      <c r="I72" s="178" t="str">
        <f ca="1">IFERROR(VLOOKUP($H72,Hinw_Abw!$P:$R,COLUMN(B25),0),"")</f>
        <v/>
      </c>
      <c r="J72" s="178" t="str">
        <f ca="1">IFERROR(VLOOKUP($H72,Hinw_Abw!$P:$R,COLUMN(C25),0),"")</f>
        <v/>
      </c>
      <c r="K72" s="49"/>
    </row>
    <row r="73" spans="1:11" s="179" customFormat="1" ht="45" customHeight="1" x14ac:dyDescent="0.25">
      <c r="A73" s="49"/>
      <c r="B73" s="175">
        <v>18</v>
      </c>
      <c r="C73" s="176" t="str">
        <f ca="1">IFERROR(VLOOKUP($B73,Hinw_Abw!$T:$V,COLUMN(B26),0),"")</f>
        <v/>
      </c>
      <c r="D73" s="522" t="str">
        <f ca="1">IFERROR(VLOOKUP($B73,Hinw_Abw!$T:$V,COLUMN(C26),0),"")</f>
        <v/>
      </c>
      <c r="E73" s="522"/>
      <c r="F73" s="522"/>
      <c r="G73" s="49"/>
      <c r="H73" s="177">
        <v>18</v>
      </c>
      <c r="I73" s="178" t="str">
        <f ca="1">IFERROR(VLOOKUP($H73,Hinw_Abw!$P:$R,COLUMN(B26),0),"")</f>
        <v/>
      </c>
      <c r="J73" s="178" t="str">
        <f ca="1">IFERROR(VLOOKUP($H73,Hinw_Abw!$P:$R,COLUMN(C26),0),"")</f>
        <v/>
      </c>
      <c r="K73" s="49"/>
    </row>
    <row r="74" spans="1:11" s="179" customFormat="1" ht="45" customHeight="1" x14ac:dyDescent="0.25">
      <c r="A74" s="49"/>
      <c r="B74" s="175">
        <v>19</v>
      </c>
      <c r="C74" s="176" t="str">
        <f ca="1">IFERROR(VLOOKUP($B74,Hinw_Abw!$T:$V,COLUMN(B27),0),"")</f>
        <v/>
      </c>
      <c r="D74" s="522" t="str">
        <f ca="1">IFERROR(VLOOKUP($B74,Hinw_Abw!$T:$V,COLUMN(C27),0),"")</f>
        <v/>
      </c>
      <c r="E74" s="522"/>
      <c r="F74" s="522"/>
      <c r="G74" s="49"/>
      <c r="H74" s="177">
        <v>19</v>
      </c>
      <c r="I74" s="178" t="str">
        <f ca="1">IFERROR(VLOOKUP($H74,Hinw_Abw!$P:$R,COLUMN(B27),0),"")</f>
        <v/>
      </c>
      <c r="J74" s="178" t="str">
        <f ca="1">IFERROR(VLOOKUP($H74,Hinw_Abw!$P:$R,COLUMN(C27),0),"")</f>
        <v/>
      </c>
      <c r="K74" s="49"/>
    </row>
    <row r="75" spans="1:11" s="179" customFormat="1" ht="45" customHeight="1" x14ac:dyDescent="0.25">
      <c r="A75" s="49"/>
      <c r="B75" s="175">
        <v>20</v>
      </c>
      <c r="C75" s="176" t="str">
        <f ca="1">IFERROR(VLOOKUP($B75,Hinw_Abw!$T:$V,COLUMN(B28),0),"")</f>
        <v/>
      </c>
      <c r="D75" s="522" t="str">
        <f ca="1">IFERROR(VLOOKUP($B75,Hinw_Abw!$T:$V,COLUMN(C28),0),"")</f>
        <v/>
      </c>
      <c r="E75" s="522"/>
      <c r="F75" s="522"/>
      <c r="G75" s="49"/>
      <c r="H75" s="177">
        <v>20</v>
      </c>
      <c r="I75" s="178" t="str">
        <f ca="1">IFERROR(VLOOKUP($H75,Hinw_Abw!$P:$R,COLUMN(B28),0),"")</f>
        <v/>
      </c>
      <c r="J75" s="178" t="str">
        <f ca="1">IFERROR(VLOOKUP($H75,Hinw_Abw!$P:$R,COLUMN(C28),0),"")</f>
        <v/>
      </c>
      <c r="K75" s="49"/>
    </row>
    <row r="76" spans="1:11" s="179" customFormat="1" ht="45" customHeight="1" x14ac:dyDescent="0.25">
      <c r="A76" s="49"/>
      <c r="B76" s="175">
        <v>21</v>
      </c>
      <c r="C76" s="176" t="str">
        <f ca="1">IFERROR(VLOOKUP($B76,Hinw_Abw!$T:$V,COLUMN(B29),0),"")</f>
        <v/>
      </c>
      <c r="D76" s="522" t="str">
        <f ca="1">IFERROR(VLOOKUP($B76,Hinw_Abw!$T:$V,COLUMN(C29),0),"")</f>
        <v/>
      </c>
      <c r="E76" s="522"/>
      <c r="F76" s="522"/>
      <c r="G76" s="49"/>
      <c r="H76" s="177">
        <v>21</v>
      </c>
      <c r="I76" s="178" t="str">
        <f ca="1">IFERROR(VLOOKUP($H76,Hinw_Abw!$P:$R,COLUMN(B29),0),"")</f>
        <v/>
      </c>
      <c r="J76" s="178" t="str">
        <f ca="1">IFERROR(VLOOKUP($H76,Hinw_Abw!$P:$R,COLUMN(C29),0),"")</f>
        <v/>
      </c>
      <c r="K76" s="49"/>
    </row>
    <row r="77" spans="1:11" s="179" customFormat="1" ht="45" customHeight="1" x14ac:dyDescent="0.25">
      <c r="A77" s="49"/>
      <c r="B77" s="175">
        <v>22</v>
      </c>
      <c r="C77" s="176" t="str">
        <f ca="1">IFERROR(VLOOKUP($B77,Hinw_Abw!$T:$V,COLUMN(B30),0),"")</f>
        <v/>
      </c>
      <c r="D77" s="522" t="str">
        <f ca="1">IFERROR(VLOOKUP($B77,Hinw_Abw!$T:$V,COLUMN(C30),0),"")</f>
        <v/>
      </c>
      <c r="E77" s="522"/>
      <c r="F77" s="522"/>
      <c r="G77" s="49"/>
      <c r="H77" s="177">
        <v>22</v>
      </c>
      <c r="I77" s="178" t="str">
        <f ca="1">IFERROR(VLOOKUP($H77,Hinw_Abw!$P:$R,COLUMN(B30),0),"")</f>
        <v/>
      </c>
      <c r="J77" s="178" t="str">
        <f ca="1">IFERROR(VLOOKUP($H77,Hinw_Abw!$P:$R,COLUMN(C30),0),"")</f>
        <v/>
      </c>
      <c r="K77" s="49"/>
    </row>
    <row r="78" spans="1:11" s="179" customFormat="1" ht="45" customHeight="1" x14ac:dyDescent="0.25">
      <c r="A78" s="49"/>
      <c r="B78" s="175">
        <v>23</v>
      </c>
      <c r="C78" s="176" t="str">
        <f ca="1">IFERROR(VLOOKUP($B78,Hinw_Abw!$T:$V,COLUMN(B31),0),"")</f>
        <v/>
      </c>
      <c r="D78" s="522" t="str">
        <f ca="1">IFERROR(VLOOKUP($B78,Hinw_Abw!$T:$V,COLUMN(C31),0),"")</f>
        <v/>
      </c>
      <c r="E78" s="522"/>
      <c r="F78" s="522"/>
      <c r="G78" s="49"/>
      <c r="H78" s="177">
        <v>23</v>
      </c>
      <c r="I78" s="178" t="str">
        <f ca="1">IFERROR(VLOOKUP($H78,Hinw_Abw!$P:$R,COLUMN(B31),0),"")</f>
        <v/>
      </c>
      <c r="J78" s="178" t="str">
        <f ca="1">IFERROR(VLOOKUP($H78,Hinw_Abw!$P:$R,COLUMN(C31),0),"")</f>
        <v/>
      </c>
      <c r="K78" s="49"/>
    </row>
    <row r="79" spans="1:11" s="179" customFormat="1" ht="45" customHeight="1" x14ac:dyDescent="0.25">
      <c r="A79" s="49"/>
      <c r="B79" s="175">
        <v>24</v>
      </c>
      <c r="C79" s="176" t="str">
        <f ca="1">IFERROR(VLOOKUP($B79,Hinw_Abw!$T:$V,COLUMN(B32),0),"")</f>
        <v/>
      </c>
      <c r="D79" s="522" t="str">
        <f ca="1">IFERROR(VLOOKUP($B79,Hinw_Abw!$T:$V,COLUMN(C32),0),"")</f>
        <v/>
      </c>
      <c r="E79" s="522"/>
      <c r="F79" s="522"/>
      <c r="G79" s="49"/>
      <c r="H79" s="177">
        <v>24</v>
      </c>
      <c r="I79" s="178" t="str">
        <f ca="1">IFERROR(VLOOKUP($H79,Hinw_Abw!$P:$R,COLUMN(B32),0),"")</f>
        <v/>
      </c>
      <c r="J79" s="178" t="str">
        <f ca="1">IFERROR(VLOOKUP($H79,Hinw_Abw!$P:$R,COLUMN(C32),0),"")</f>
        <v/>
      </c>
      <c r="K79" s="49"/>
    </row>
    <row r="80" spans="1:11" s="179" customFormat="1" ht="45" customHeight="1" x14ac:dyDescent="0.25">
      <c r="A80" s="49"/>
      <c r="B80" s="175">
        <v>25</v>
      </c>
      <c r="C80" s="176" t="str">
        <f ca="1">IFERROR(VLOOKUP($B80,Hinw_Abw!$T:$V,COLUMN(B33),0),"")</f>
        <v/>
      </c>
      <c r="D80" s="522" t="str">
        <f ca="1">IFERROR(VLOOKUP($B80,Hinw_Abw!$T:$V,COLUMN(C33),0),"")</f>
        <v/>
      </c>
      <c r="E80" s="522"/>
      <c r="F80" s="522"/>
      <c r="G80" s="49"/>
      <c r="H80" s="177">
        <v>25</v>
      </c>
      <c r="I80" s="178" t="str">
        <f ca="1">IFERROR(VLOOKUP($H80,Hinw_Abw!$P:$R,COLUMN(B33),0),"")</f>
        <v/>
      </c>
      <c r="J80" s="178" t="str">
        <f ca="1">IFERROR(VLOOKUP($H80,Hinw_Abw!$P:$R,COLUMN(C33),0),"")</f>
        <v/>
      </c>
      <c r="K80" s="49"/>
    </row>
    <row r="81" spans="1:11" s="179" customFormat="1" ht="45" customHeight="1" x14ac:dyDescent="0.25">
      <c r="A81" s="49"/>
      <c r="B81" s="175">
        <v>26</v>
      </c>
      <c r="C81" s="176" t="str">
        <f ca="1">IFERROR(VLOOKUP($B81,Hinw_Abw!$T:$V,COLUMN(B34),0),"")</f>
        <v/>
      </c>
      <c r="D81" s="522" t="str">
        <f ca="1">IFERROR(VLOOKUP($B81,Hinw_Abw!$T:$V,COLUMN(C34),0),"")</f>
        <v/>
      </c>
      <c r="E81" s="522"/>
      <c r="F81" s="522"/>
      <c r="G81" s="49"/>
      <c r="H81" s="177">
        <v>26</v>
      </c>
      <c r="I81" s="178" t="str">
        <f ca="1">IFERROR(VLOOKUP($H81,Hinw_Abw!$P:$R,COLUMN(B34),0),"")</f>
        <v/>
      </c>
      <c r="J81" s="178" t="str">
        <f ca="1">IFERROR(VLOOKUP($H81,Hinw_Abw!$P:$R,COLUMN(C34),0),"")</f>
        <v/>
      </c>
      <c r="K81" s="49"/>
    </row>
    <row r="82" spans="1:11" s="179" customFormat="1" ht="45" customHeight="1" x14ac:dyDescent="0.25">
      <c r="A82" s="49"/>
      <c r="B82" s="175">
        <v>27</v>
      </c>
      <c r="C82" s="176" t="str">
        <f ca="1">IFERROR(VLOOKUP($B82,Hinw_Abw!$T:$V,COLUMN(B35),0),"")</f>
        <v/>
      </c>
      <c r="D82" s="522" t="str">
        <f ca="1">IFERROR(VLOOKUP($B82,Hinw_Abw!$T:$V,COLUMN(C35),0),"")</f>
        <v/>
      </c>
      <c r="E82" s="522"/>
      <c r="F82" s="522"/>
      <c r="G82" s="49"/>
      <c r="H82" s="177">
        <v>27</v>
      </c>
      <c r="I82" s="178" t="str">
        <f ca="1">IFERROR(VLOOKUP($H82,Hinw_Abw!$P:$R,COLUMN(B35),0),"")</f>
        <v/>
      </c>
      <c r="J82" s="178" t="str">
        <f ca="1">IFERROR(VLOOKUP($H82,Hinw_Abw!$P:$R,COLUMN(C35),0),"")</f>
        <v/>
      </c>
      <c r="K82" s="49"/>
    </row>
    <row r="83" spans="1:11" s="179" customFormat="1" ht="45" customHeight="1" x14ac:dyDescent="0.25">
      <c r="A83" s="49"/>
      <c r="B83" s="175">
        <v>28</v>
      </c>
      <c r="C83" s="176" t="str">
        <f ca="1">IFERROR(VLOOKUP($B83,Hinw_Abw!$T:$V,COLUMN(B36),0),"")</f>
        <v/>
      </c>
      <c r="D83" s="522" t="str">
        <f ca="1">IFERROR(VLOOKUP($B83,Hinw_Abw!$T:$V,COLUMN(C36),0),"")</f>
        <v/>
      </c>
      <c r="E83" s="522"/>
      <c r="F83" s="522"/>
      <c r="G83" s="49"/>
      <c r="H83" s="177">
        <v>28</v>
      </c>
      <c r="I83" s="178" t="str">
        <f ca="1">IFERROR(VLOOKUP($H83,Hinw_Abw!$P:$R,COLUMN(B36),0),"")</f>
        <v/>
      </c>
      <c r="J83" s="178" t="str">
        <f ca="1">IFERROR(VLOOKUP($H83,Hinw_Abw!$P:$R,COLUMN(C36),0),"")</f>
        <v/>
      </c>
      <c r="K83" s="49"/>
    </row>
    <row r="84" spans="1:11" s="179" customFormat="1" ht="45" customHeight="1" x14ac:dyDescent="0.25">
      <c r="A84" s="49"/>
      <c r="B84" s="175">
        <v>29</v>
      </c>
      <c r="C84" s="176" t="str">
        <f ca="1">IFERROR(VLOOKUP($B84,Hinw_Abw!$T:$V,COLUMN(B37),0),"")</f>
        <v/>
      </c>
      <c r="D84" s="522" t="str">
        <f ca="1">IFERROR(VLOOKUP($B84,Hinw_Abw!$T:$V,COLUMN(C37),0),"")</f>
        <v/>
      </c>
      <c r="E84" s="522"/>
      <c r="F84" s="522"/>
      <c r="G84" s="49"/>
      <c r="H84" s="177">
        <v>29</v>
      </c>
      <c r="I84" s="178" t="str">
        <f ca="1">IFERROR(VLOOKUP($H84,Hinw_Abw!$P:$R,COLUMN(B37),0),"")</f>
        <v/>
      </c>
      <c r="J84" s="178" t="str">
        <f ca="1">IFERROR(VLOOKUP($H84,Hinw_Abw!$P:$R,COLUMN(C37),0),"")</f>
        <v/>
      </c>
      <c r="K84" s="49"/>
    </row>
    <row r="85" spans="1:11" s="179" customFormat="1" ht="45" customHeight="1" x14ac:dyDescent="0.25">
      <c r="A85" s="49"/>
      <c r="B85" s="175">
        <v>30</v>
      </c>
      <c r="C85" s="176" t="str">
        <f ca="1">IFERROR(VLOOKUP($B85,Hinw_Abw!$T:$V,COLUMN(B39),0),"")</f>
        <v/>
      </c>
      <c r="D85" s="522" t="str">
        <f ca="1">IFERROR(VLOOKUP($B85,Hinw_Abw!$T:$V,COLUMN(C39),0),"")</f>
        <v/>
      </c>
      <c r="E85" s="522"/>
      <c r="F85" s="522"/>
      <c r="G85" s="49"/>
      <c r="H85" s="177">
        <v>30</v>
      </c>
      <c r="I85" s="178" t="str">
        <f ca="1">IFERROR(VLOOKUP($H85,Hinw_Abw!$P:$R,COLUMN(B39),0),"")</f>
        <v/>
      </c>
      <c r="J85" s="178" t="str">
        <f ca="1">IFERROR(VLOOKUP($H85,Hinw_Abw!$P:$R,COLUMN(C39),0),"")</f>
        <v/>
      </c>
      <c r="K85" s="49"/>
    </row>
    <row r="86" spans="1:11" s="179" customFormat="1" ht="45" customHeight="1" x14ac:dyDescent="0.25">
      <c r="A86" s="49"/>
      <c r="B86" s="175">
        <v>31</v>
      </c>
      <c r="C86" s="176" t="str">
        <f ca="1">IFERROR(VLOOKUP($B86,Hinw_Abw!$T:$V,COLUMN(B42),0),"")</f>
        <v/>
      </c>
      <c r="D86" s="522" t="str">
        <f ca="1">IFERROR(VLOOKUP($B86,Hinw_Abw!$T:$V,COLUMN(C43),0),"")</f>
        <v/>
      </c>
      <c r="E86" s="522"/>
      <c r="F86" s="522"/>
      <c r="G86" s="49"/>
      <c r="H86" s="177">
        <v>31</v>
      </c>
      <c r="I86" s="178" t="str">
        <f ca="1">IFERROR(VLOOKUP($H86,Hinw_Abw!$P:$R,COLUMN(B42),0),"")</f>
        <v/>
      </c>
      <c r="J86" s="178" t="str">
        <f ca="1">IFERROR(VLOOKUP($H86,Hinw_Abw!$P:$R,COLUMN(C43),0),"")</f>
        <v/>
      </c>
      <c r="K86" s="49"/>
    </row>
    <row r="87" spans="1:11" s="179" customFormat="1" ht="45" customHeight="1" x14ac:dyDescent="0.25">
      <c r="A87" s="49"/>
      <c r="B87" s="175">
        <v>32</v>
      </c>
      <c r="C87" s="176" t="str">
        <f ca="1">IFERROR(VLOOKUP($B87,Hinw_Abw!$T:$V,COLUMN(B44),0),"")</f>
        <v/>
      </c>
      <c r="D87" s="522" t="str">
        <f ca="1">IFERROR(VLOOKUP($B87,Hinw_Abw!$T:$V,COLUMN(C44),0),"")</f>
        <v/>
      </c>
      <c r="E87" s="522"/>
      <c r="F87" s="522"/>
      <c r="G87" s="49"/>
      <c r="H87" s="177">
        <v>32</v>
      </c>
      <c r="I87" s="178" t="str">
        <f ca="1">IFERROR(VLOOKUP($H87,Hinw_Abw!$P:$R,COLUMN(B44),0),"")</f>
        <v/>
      </c>
      <c r="J87" s="178" t="str">
        <f ca="1">IFERROR(VLOOKUP($H87,Hinw_Abw!$P:$R,COLUMN(C44),0),"")</f>
        <v/>
      </c>
      <c r="K87" s="49"/>
    </row>
    <row r="88" spans="1:11" s="179" customFormat="1" ht="45" customHeight="1" x14ac:dyDescent="0.25">
      <c r="A88" s="49"/>
      <c r="B88" s="175">
        <v>33</v>
      </c>
      <c r="C88" s="176" t="str">
        <f ca="1">IFERROR(VLOOKUP($B88,Hinw_Abw!$T:$V,COLUMN(B45),0),"")</f>
        <v/>
      </c>
      <c r="D88" s="522" t="str">
        <f ca="1">IFERROR(VLOOKUP($B88,Hinw_Abw!$T:$V,COLUMN(C45),0),"")</f>
        <v/>
      </c>
      <c r="E88" s="522"/>
      <c r="F88" s="522"/>
      <c r="G88" s="49"/>
      <c r="H88" s="177">
        <v>33</v>
      </c>
      <c r="I88" s="178" t="str">
        <f ca="1">IFERROR(VLOOKUP($H88,Hinw_Abw!$P:$R,COLUMN(B45),0),"")</f>
        <v/>
      </c>
      <c r="J88" s="178" t="str">
        <f ca="1">IFERROR(VLOOKUP($H88,Hinw_Abw!$P:$R,COLUMN(C45),0),"")</f>
        <v/>
      </c>
      <c r="K88" s="49"/>
    </row>
    <row r="89" spans="1:11" s="179" customFormat="1" ht="45" customHeight="1" x14ac:dyDescent="0.25">
      <c r="A89" s="49"/>
      <c r="B89" s="175">
        <v>34</v>
      </c>
      <c r="C89" s="176" t="str">
        <f ca="1">IFERROR(VLOOKUP($B89,Hinw_Abw!$T:$V,COLUMN(B46),0),"")</f>
        <v/>
      </c>
      <c r="D89" s="522" t="str">
        <f ca="1">IFERROR(VLOOKUP($B89,Hinw_Abw!$T:$V,COLUMN(C46),0),"")</f>
        <v/>
      </c>
      <c r="E89" s="522"/>
      <c r="F89" s="522"/>
      <c r="G89" s="49"/>
      <c r="H89" s="177">
        <v>34</v>
      </c>
      <c r="I89" s="178" t="str">
        <f ca="1">IFERROR(VLOOKUP($H89,Hinw_Abw!$P:$R,COLUMN(B46),0),"")</f>
        <v/>
      </c>
      <c r="J89" s="178" t="str">
        <f ca="1">IFERROR(VLOOKUP($H89,Hinw_Abw!$P:$R,COLUMN(C46),0),"")</f>
        <v/>
      </c>
      <c r="K89" s="49"/>
    </row>
    <row r="90" spans="1:11" s="179" customFormat="1" ht="45" customHeight="1" x14ac:dyDescent="0.25">
      <c r="A90" s="49"/>
      <c r="B90" s="175">
        <v>35</v>
      </c>
      <c r="C90" s="176" t="str">
        <f ca="1">IFERROR(VLOOKUP($B90,Hinw_Abw!$T:$V,COLUMN(B47),0),"")</f>
        <v/>
      </c>
      <c r="D90" s="522" t="str">
        <f ca="1">IFERROR(VLOOKUP($B90,Hinw_Abw!$T:$V,COLUMN(C47),0),"")</f>
        <v/>
      </c>
      <c r="E90" s="522"/>
      <c r="F90" s="522"/>
      <c r="G90" s="49"/>
      <c r="H90" s="177">
        <v>35</v>
      </c>
      <c r="I90" s="178" t="str">
        <f ca="1">IFERROR(VLOOKUP($H90,Hinw_Abw!$P:$R,COLUMN(B47),0),"")</f>
        <v/>
      </c>
      <c r="J90" s="178" t="str">
        <f ca="1">IFERROR(VLOOKUP($H90,Hinw_Abw!$P:$R,COLUMN(C47),0),"")</f>
        <v/>
      </c>
      <c r="K90" s="49"/>
    </row>
    <row r="91" spans="1:11" s="179" customFormat="1" ht="45" customHeight="1" x14ac:dyDescent="0.25">
      <c r="A91" s="49"/>
      <c r="B91" s="175">
        <v>36</v>
      </c>
      <c r="C91" s="176" t="str">
        <f ca="1">IFERROR(VLOOKUP($B91,Hinw_Abw!$T:$V,COLUMN(B48),0),"")</f>
        <v/>
      </c>
      <c r="D91" s="522" t="str">
        <f ca="1">IFERROR(VLOOKUP($B91,Hinw_Abw!$T:$V,COLUMN(C48),0),"")</f>
        <v/>
      </c>
      <c r="E91" s="522"/>
      <c r="F91" s="522"/>
      <c r="G91" s="49"/>
      <c r="H91" s="177">
        <v>36</v>
      </c>
      <c r="I91" s="178" t="str">
        <f ca="1">IFERROR(VLOOKUP($H91,Hinw_Abw!$P:$R,COLUMN(B48),0),"")</f>
        <v/>
      </c>
      <c r="J91" s="178" t="str">
        <f ca="1">IFERROR(VLOOKUP($H91,Hinw_Abw!$P:$R,COLUMN(C48),0),"")</f>
        <v/>
      </c>
      <c r="K91" s="49"/>
    </row>
    <row r="92" spans="1:11" s="179" customFormat="1" ht="45" customHeight="1" x14ac:dyDescent="0.25">
      <c r="A92" s="49"/>
      <c r="B92" s="175">
        <v>37</v>
      </c>
      <c r="C92" s="176" t="str">
        <f ca="1">IFERROR(VLOOKUP($B92,Hinw_Abw!$T:$V,COLUMN(B49),0),"")</f>
        <v/>
      </c>
      <c r="D92" s="522" t="str">
        <f ca="1">IFERROR(VLOOKUP($B92,Hinw_Abw!$T:$V,COLUMN(C49),0),"")</f>
        <v/>
      </c>
      <c r="E92" s="522"/>
      <c r="F92" s="522"/>
      <c r="G92" s="49"/>
      <c r="H92" s="177">
        <v>37</v>
      </c>
      <c r="I92" s="178" t="str">
        <f ca="1">IFERROR(VLOOKUP($H92,Hinw_Abw!$P:$R,COLUMN(B49),0),"")</f>
        <v/>
      </c>
      <c r="J92" s="178" t="str">
        <f ca="1">IFERROR(VLOOKUP($H92,Hinw_Abw!$P:$R,COLUMN(C49),0),"")</f>
        <v/>
      </c>
      <c r="K92" s="49"/>
    </row>
    <row r="93" spans="1:11" s="179" customFormat="1" ht="45" customHeight="1" x14ac:dyDescent="0.25">
      <c r="A93" s="49"/>
      <c r="B93" s="175">
        <v>38</v>
      </c>
      <c r="C93" s="176" t="str">
        <f ca="1">IFERROR(VLOOKUP($B93,Hinw_Abw!$T:$V,COLUMN(B50),0),"")</f>
        <v/>
      </c>
      <c r="D93" s="522" t="str">
        <f ca="1">IFERROR(VLOOKUP($B93,Hinw_Abw!$T:$V,COLUMN(C50),0),"")</f>
        <v/>
      </c>
      <c r="E93" s="522"/>
      <c r="F93" s="522"/>
      <c r="G93" s="49"/>
      <c r="H93" s="177">
        <v>38</v>
      </c>
      <c r="I93" s="178" t="str">
        <f ca="1">IFERROR(VLOOKUP($H93,Hinw_Abw!$P:$R,COLUMN(B50),0),"")</f>
        <v/>
      </c>
      <c r="J93" s="178" t="str">
        <f ca="1">IFERROR(VLOOKUP($H93,Hinw_Abw!$P:$R,COLUMN(C50),0),"")</f>
        <v/>
      </c>
      <c r="K93" s="49"/>
    </row>
    <row r="94" spans="1:11" s="179" customFormat="1" ht="45" customHeight="1" x14ac:dyDescent="0.25">
      <c r="A94" s="49"/>
      <c r="B94" s="175">
        <v>39</v>
      </c>
      <c r="C94" s="176" t="str">
        <f ca="1">IFERROR(VLOOKUP($B94,Hinw_Abw!$T:$V,COLUMN(B51),0),"")</f>
        <v/>
      </c>
      <c r="D94" s="522" t="str">
        <f ca="1">IFERROR(VLOOKUP($B94,Hinw_Abw!$T:$V,COLUMN(C51),0),"")</f>
        <v/>
      </c>
      <c r="E94" s="522"/>
      <c r="F94" s="522"/>
      <c r="G94" s="49"/>
      <c r="H94" s="177">
        <v>39</v>
      </c>
      <c r="I94" s="178" t="str">
        <f ca="1">IFERROR(VLOOKUP($H94,Hinw_Abw!$P:$R,COLUMN(B51),0),"")</f>
        <v/>
      </c>
      <c r="J94" s="178" t="str">
        <f ca="1">IFERROR(VLOOKUP($H94,Hinw_Abw!$P:$R,COLUMN(C51),0),"")</f>
        <v/>
      </c>
      <c r="K94" s="49"/>
    </row>
    <row r="95" spans="1:11" s="179" customFormat="1" ht="45" customHeight="1" x14ac:dyDescent="0.25">
      <c r="A95" s="49"/>
      <c r="B95" s="175">
        <v>40</v>
      </c>
      <c r="C95" s="176" t="str">
        <f ca="1">IFERROR(VLOOKUP($B95,Hinw_Abw!$T:$V,COLUMN(B52),0),"")</f>
        <v/>
      </c>
      <c r="D95" s="522" t="str">
        <f ca="1">IFERROR(VLOOKUP($B95,Hinw_Abw!$T:$V,COLUMN(C52),0),"")</f>
        <v/>
      </c>
      <c r="E95" s="522"/>
      <c r="F95" s="522"/>
      <c r="G95" s="49"/>
      <c r="H95" s="177">
        <v>40</v>
      </c>
      <c r="I95" s="178" t="str">
        <f ca="1">IFERROR(VLOOKUP($H95,Hinw_Abw!$P:$R,COLUMN(B52),0),"")</f>
        <v/>
      </c>
      <c r="J95" s="178" t="str">
        <f ca="1">IFERROR(VLOOKUP($H95,Hinw_Abw!$P:$R,COLUMN(C52),0),"")</f>
        <v/>
      </c>
      <c r="K95" s="49"/>
    </row>
    <row r="96" spans="1:11" s="179" customFormat="1" ht="45" customHeight="1" x14ac:dyDescent="0.25">
      <c r="A96" s="49"/>
      <c r="B96" s="175">
        <v>41</v>
      </c>
      <c r="C96" s="176" t="str">
        <f ca="1">IFERROR(VLOOKUP($B96,Hinw_Abw!$T:$V,COLUMN(B53),0),"")</f>
        <v/>
      </c>
      <c r="D96" s="522" t="str">
        <f ca="1">IFERROR(VLOOKUP($B96,Hinw_Abw!$T:$V,COLUMN(C53),0),"")</f>
        <v/>
      </c>
      <c r="E96" s="522"/>
      <c r="F96" s="522"/>
      <c r="G96" s="49"/>
      <c r="H96" s="177">
        <v>41</v>
      </c>
      <c r="I96" s="178" t="str">
        <f ca="1">IFERROR(VLOOKUP($H96,Hinw_Abw!$P:$R,COLUMN(B53),0),"")</f>
        <v/>
      </c>
      <c r="J96" s="178" t="str">
        <f ca="1">IFERROR(VLOOKUP($H96,Hinw_Abw!$P:$R,COLUMN(C53),0),"")</f>
        <v/>
      </c>
      <c r="K96" s="49"/>
    </row>
    <row r="97" spans="1:11" s="179" customFormat="1" ht="45" customHeight="1" x14ac:dyDescent="0.25">
      <c r="A97" s="49"/>
      <c r="B97" s="175">
        <v>42</v>
      </c>
      <c r="C97" s="176" t="str">
        <f ca="1">IFERROR(VLOOKUP($B97,Hinw_Abw!$T:$V,COLUMN(B54),0),"")</f>
        <v/>
      </c>
      <c r="D97" s="522" t="str">
        <f ca="1">IFERROR(VLOOKUP($B97,Hinw_Abw!$T:$V,COLUMN(C54),0),"")</f>
        <v/>
      </c>
      <c r="E97" s="522"/>
      <c r="F97" s="522"/>
      <c r="G97" s="49"/>
      <c r="H97" s="177">
        <v>42</v>
      </c>
      <c r="I97" s="178" t="str">
        <f ca="1">IFERROR(VLOOKUP($H97,Hinw_Abw!$P:$R,COLUMN(B54),0),"")</f>
        <v/>
      </c>
      <c r="J97" s="178" t="str">
        <f ca="1">IFERROR(VLOOKUP($H97,Hinw_Abw!$P:$R,COLUMN(C54),0),"")</f>
        <v/>
      </c>
      <c r="K97" s="49"/>
    </row>
    <row r="98" spans="1:11" s="179" customFormat="1" ht="45" customHeight="1" x14ac:dyDescent="0.25">
      <c r="A98" s="49"/>
      <c r="B98" s="175">
        <v>43</v>
      </c>
      <c r="C98" s="176" t="str">
        <f ca="1">IFERROR(VLOOKUP($B98,Hinw_Abw!$T:$V,COLUMN(B55),0),"")</f>
        <v/>
      </c>
      <c r="D98" s="522" t="str">
        <f ca="1">IFERROR(VLOOKUP($B98,Hinw_Abw!$T:$V,COLUMN(C55),0),"")</f>
        <v/>
      </c>
      <c r="E98" s="522"/>
      <c r="F98" s="522"/>
      <c r="G98" s="49"/>
      <c r="H98" s="177">
        <v>43</v>
      </c>
      <c r="I98" s="178" t="str">
        <f ca="1">IFERROR(VLOOKUP($H98,Hinw_Abw!$P:$R,COLUMN(B55),0),"")</f>
        <v/>
      </c>
      <c r="J98" s="178" t="str">
        <f ca="1">IFERROR(VLOOKUP($H98,Hinw_Abw!$P:$R,COLUMN(C55),0),"")</f>
        <v/>
      </c>
      <c r="K98" s="49"/>
    </row>
    <row r="99" spans="1:11" s="179" customFormat="1" ht="45" customHeight="1" x14ac:dyDescent="0.25">
      <c r="A99" s="49"/>
      <c r="B99" s="175">
        <v>44</v>
      </c>
      <c r="C99" s="176" t="str">
        <f ca="1">IFERROR(VLOOKUP($B99,Hinw_Abw!$T:$V,COLUMN(B56),0),"")</f>
        <v/>
      </c>
      <c r="D99" s="522" t="str">
        <f ca="1">IFERROR(VLOOKUP($B99,Hinw_Abw!$T:$V,COLUMN(C56),0),"")</f>
        <v/>
      </c>
      <c r="E99" s="522"/>
      <c r="F99" s="522"/>
      <c r="G99" s="49"/>
      <c r="H99" s="177">
        <v>44</v>
      </c>
      <c r="I99" s="178" t="str">
        <f ca="1">IFERROR(VLOOKUP($H99,Hinw_Abw!$P:$R,COLUMN(B56),0),"")</f>
        <v/>
      </c>
      <c r="J99" s="178" t="str">
        <f ca="1">IFERROR(VLOOKUP($H99,Hinw_Abw!$P:$R,COLUMN(C56),0),"")</f>
        <v/>
      </c>
      <c r="K99" s="49"/>
    </row>
    <row r="100" spans="1:11" s="179" customFormat="1" ht="45" customHeight="1" x14ac:dyDescent="0.25">
      <c r="A100" s="49"/>
      <c r="B100" s="175">
        <v>45</v>
      </c>
      <c r="C100" s="176" t="str">
        <f ca="1">IFERROR(VLOOKUP($B100,Hinw_Abw!$T:$V,COLUMN(B57),0),"")</f>
        <v/>
      </c>
      <c r="D100" s="522" t="str">
        <f ca="1">IFERROR(VLOOKUP($B100,Hinw_Abw!$T:$V,COLUMN(C57),0),"")</f>
        <v/>
      </c>
      <c r="E100" s="522"/>
      <c r="F100" s="522"/>
      <c r="G100" s="49"/>
      <c r="H100" s="177">
        <v>45</v>
      </c>
      <c r="I100" s="178" t="str">
        <f ca="1">IFERROR(VLOOKUP($H100,Hinw_Abw!$P:$R,COLUMN(B57),0),"")</f>
        <v/>
      </c>
      <c r="J100" s="178" t="str">
        <f ca="1">IFERROR(VLOOKUP($H100,Hinw_Abw!$P:$R,COLUMN(C57),0),"")</f>
        <v/>
      </c>
      <c r="K100" s="49"/>
    </row>
    <row r="101" spans="1:11" s="179" customFormat="1" ht="45" customHeight="1" x14ac:dyDescent="0.25">
      <c r="A101" s="49"/>
      <c r="B101" s="175">
        <v>46</v>
      </c>
      <c r="C101" s="176" t="str">
        <f ca="1">IFERROR(VLOOKUP($B101,Hinw_Abw!$T:$V,COLUMN(B58),0),"")</f>
        <v/>
      </c>
      <c r="D101" s="522" t="str">
        <f ca="1">IFERROR(VLOOKUP($B101,Hinw_Abw!$T:$V,COLUMN(C58),0),"")</f>
        <v/>
      </c>
      <c r="E101" s="522"/>
      <c r="F101" s="522"/>
      <c r="G101" s="49"/>
      <c r="H101" s="177">
        <v>46</v>
      </c>
      <c r="I101" s="178" t="str">
        <f ca="1">IFERROR(VLOOKUP($H101,Hinw_Abw!$P:$R,COLUMN(B58),0),"")</f>
        <v/>
      </c>
      <c r="J101" s="178" t="str">
        <f ca="1">IFERROR(VLOOKUP($H101,Hinw_Abw!$P:$R,COLUMN(C58),0),"")</f>
        <v/>
      </c>
      <c r="K101" s="49"/>
    </row>
    <row r="102" spans="1:11" s="179" customFormat="1" ht="45" customHeight="1" x14ac:dyDescent="0.25">
      <c r="A102" s="49"/>
      <c r="B102" s="175">
        <v>47</v>
      </c>
      <c r="C102" s="176" t="str">
        <f ca="1">IFERROR(VLOOKUP($B102,Hinw_Abw!$T:$V,COLUMN(B59),0),"")</f>
        <v/>
      </c>
      <c r="D102" s="522" t="str">
        <f ca="1">IFERROR(VLOOKUP($B102,Hinw_Abw!$T:$V,COLUMN(C59),0),"")</f>
        <v/>
      </c>
      <c r="E102" s="522"/>
      <c r="F102" s="522"/>
      <c r="G102" s="49"/>
      <c r="H102" s="177">
        <v>47</v>
      </c>
      <c r="I102" s="178" t="str">
        <f ca="1">IFERROR(VLOOKUP($H102,Hinw_Abw!$P:$R,COLUMN(B59),0),"")</f>
        <v/>
      </c>
      <c r="J102" s="178" t="str">
        <f ca="1">IFERROR(VLOOKUP($H102,Hinw_Abw!$P:$R,COLUMN(C59),0),"")</f>
        <v/>
      </c>
      <c r="K102" s="49"/>
    </row>
    <row r="103" spans="1:11" s="179" customFormat="1" ht="45" customHeight="1" x14ac:dyDescent="0.25">
      <c r="A103" s="49"/>
      <c r="B103" s="175">
        <v>48</v>
      </c>
      <c r="C103" s="176" t="str">
        <f ca="1">IFERROR(VLOOKUP($B103,Hinw_Abw!$T:$V,COLUMN(B60),0),"")</f>
        <v/>
      </c>
      <c r="D103" s="522" t="str">
        <f ca="1">IFERROR(VLOOKUP($B103,Hinw_Abw!$T:$V,COLUMN(C60),0),"")</f>
        <v/>
      </c>
      <c r="E103" s="522"/>
      <c r="F103" s="522"/>
      <c r="G103" s="49"/>
      <c r="H103" s="177">
        <v>48</v>
      </c>
      <c r="I103" s="178" t="str">
        <f ca="1">IFERROR(VLOOKUP($H103,Hinw_Abw!$P:$R,COLUMN(B60),0),"")</f>
        <v/>
      </c>
      <c r="J103" s="178" t="str">
        <f ca="1">IFERROR(VLOOKUP($H103,Hinw_Abw!$P:$R,COLUMN(C60),0),"")</f>
        <v/>
      </c>
      <c r="K103" s="49"/>
    </row>
    <row r="104" spans="1:11" s="179" customFormat="1" ht="45" customHeight="1" x14ac:dyDescent="0.25">
      <c r="A104" s="49"/>
      <c r="B104" s="175">
        <v>49</v>
      </c>
      <c r="C104" s="176" t="str">
        <f ca="1">IFERROR(VLOOKUP($B104,Hinw_Abw!$T:$V,COLUMN(B61),0),"")</f>
        <v/>
      </c>
      <c r="D104" s="522" t="str">
        <f ca="1">IFERROR(VLOOKUP($B104,Hinw_Abw!$T:$V,COLUMN(C61),0),"")</f>
        <v/>
      </c>
      <c r="E104" s="522"/>
      <c r="F104" s="522"/>
      <c r="G104" s="49"/>
      <c r="H104" s="177">
        <v>49</v>
      </c>
      <c r="I104" s="178" t="str">
        <f ca="1">IFERROR(VLOOKUP($H104,Hinw_Abw!$P:$R,COLUMN(B61),0),"")</f>
        <v/>
      </c>
      <c r="J104" s="178" t="str">
        <f ca="1">IFERROR(VLOOKUP($H104,Hinw_Abw!$P:$R,COLUMN(C61),0),"")</f>
        <v/>
      </c>
      <c r="K104" s="49"/>
    </row>
    <row r="105" spans="1:11" s="179" customFormat="1" ht="45" customHeight="1" x14ac:dyDescent="0.25">
      <c r="A105" s="49"/>
      <c r="B105" s="175">
        <v>50</v>
      </c>
      <c r="C105" s="176" t="str">
        <f ca="1">IFERROR(VLOOKUP($B105,Hinw_Abw!$T:$V,COLUMN(B62),0),"")</f>
        <v/>
      </c>
      <c r="D105" s="522" t="str">
        <f ca="1">IFERROR(VLOOKUP($B105,Hinw_Abw!$T:$V,COLUMN(C62),0),"")</f>
        <v/>
      </c>
      <c r="E105" s="522"/>
      <c r="F105" s="522"/>
      <c r="G105" s="49"/>
      <c r="H105" s="177">
        <v>50</v>
      </c>
      <c r="I105" s="178" t="str">
        <f ca="1">IFERROR(VLOOKUP($H105,Hinw_Abw!$P:$R,COLUMN(B62),0),"")</f>
        <v/>
      </c>
      <c r="J105" s="178" t="str">
        <f ca="1">IFERROR(VLOOKUP($H105,Hinw_Abw!$P:$R,COLUMN(C62),0),"")</f>
        <v/>
      </c>
      <c r="K105" s="49"/>
    </row>
  </sheetData>
  <sheetProtection algorithmName="SHA-512" hashValue="ULLd1TbPpwCXe6NoJeB71xpjynBM5NnmFVEkn7//LFbY0yGAgOK+vyWTWQM5dW5YDfYBDWBZpo2kXvrqRTCImA==" saltValue="IdFtA8YZXv6fU5YGf3xsHw==" spinCount="100000" sheet="1" selectLockedCells="1"/>
  <mergeCells count="89">
    <mergeCell ref="E19:F19"/>
    <mergeCell ref="G19:J19"/>
    <mergeCell ref="E15:G15"/>
    <mergeCell ref="H15:I15"/>
    <mergeCell ref="E16:J16"/>
    <mergeCell ref="E17:J17"/>
    <mergeCell ref="E18:J18"/>
    <mergeCell ref="F22:G22"/>
    <mergeCell ref="H22:J22"/>
    <mergeCell ref="F23:G23"/>
    <mergeCell ref="H23:J23"/>
    <mergeCell ref="F24:G24"/>
    <mergeCell ref="H24:J24"/>
    <mergeCell ref="B45:B48"/>
    <mergeCell ref="C45:J48"/>
    <mergeCell ref="C26:E26"/>
    <mergeCell ref="F26:G26"/>
    <mergeCell ref="H26:J26"/>
    <mergeCell ref="C34:E34"/>
    <mergeCell ref="F34:H34"/>
    <mergeCell ref="I34:J34"/>
    <mergeCell ref="F42:G42"/>
    <mergeCell ref="H42:J42"/>
    <mergeCell ref="F43:G43"/>
    <mergeCell ref="H43:J43"/>
    <mergeCell ref="B42:B43"/>
    <mergeCell ref="D59:F59"/>
    <mergeCell ref="C35:E35"/>
    <mergeCell ref="F35:H35"/>
    <mergeCell ref="I35:J35"/>
    <mergeCell ref="C50:J50"/>
    <mergeCell ref="D55:F55"/>
    <mergeCell ref="D56:F56"/>
    <mergeCell ref="D57:F57"/>
    <mergeCell ref="D58:F58"/>
    <mergeCell ref="F39:G39"/>
    <mergeCell ref="H39:J39"/>
    <mergeCell ref="F41:G41"/>
    <mergeCell ref="H41:J41"/>
    <mergeCell ref="F40:G40"/>
    <mergeCell ref="H40:J40"/>
    <mergeCell ref="D71:F71"/>
    <mergeCell ref="D60:F60"/>
    <mergeCell ref="D61:F61"/>
    <mergeCell ref="D62:F62"/>
    <mergeCell ref="D63:F63"/>
    <mergeCell ref="D64:F64"/>
    <mergeCell ref="D65:F65"/>
    <mergeCell ref="D66:F66"/>
    <mergeCell ref="D67:F67"/>
    <mergeCell ref="D68:F68"/>
    <mergeCell ref="D69:F69"/>
    <mergeCell ref="D70:F70"/>
    <mergeCell ref="D83:F83"/>
    <mergeCell ref="D72:F72"/>
    <mergeCell ref="D73:F73"/>
    <mergeCell ref="D74:F74"/>
    <mergeCell ref="D75:F75"/>
    <mergeCell ref="D76:F76"/>
    <mergeCell ref="D77:F77"/>
    <mergeCell ref="D78:F78"/>
    <mergeCell ref="D79:F79"/>
    <mergeCell ref="D80:F80"/>
    <mergeCell ref="D81:F81"/>
    <mergeCell ref="D82:F82"/>
    <mergeCell ref="D94:F94"/>
    <mergeCell ref="D95:F95"/>
    <mergeCell ref="D84:F84"/>
    <mergeCell ref="D85:F85"/>
    <mergeCell ref="D86:F86"/>
    <mergeCell ref="D87:F87"/>
    <mergeCell ref="D88:F88"/>
    <mergeCell ref="D89:F89"/>
    <mergeCell ref="E20:J20"/>
    <mergeCell ref="D102:F102"/>
    <mergeCell ref="D103:F103"/>
    <mergeCell ref="D104:F104"/>
    <mergeCell ref="D105:F105"/>
    <mergeCell ref="D42:D43"/>
    <mergeCell ref="D96:F96"/>
    <mergeCell ref="D97:F97"/>
    <mergeCell ref="D98:F98"/>
    <mergeCell ref="D99:F99"/>
    <mergeCell ref="D100:F100"/>
    <mergeCell ref="D101:F101"/>
    <mergeCell ref="D90:F90"/>
    <mergeCell ref="D91:F91"/>
    <mergeCell ref="D92:F92"/>
    <mergeCell ref="D93:F93"/>
  </mergeCells>
  <conditionalFormatting sqref="B55:F56">
    <cfRule type="expression" dxfId="8" priority="2">
      <formula>AND($C$56="",$D$56="")</formula>
    </cfRule>
  </conditionalFormatting>
  <conditionalFormatting sqref="B57:F105">
    <cfRule type="expression" dxfId="7" priority="1">
      <formula>AND($C57="",$D57="")</formula>
    </cfRule>
  </conditionalFormatting>
  <conditionalFormatting sqref="H55:J56">
    <cfRule type="expression" dxfId="6" priority="3">
      <formula>AND($I$56="",$J$56="")</formula>
    </cfRule>
  </conditionalFormatting>
  <conditionalFormatting sqref="H57:J105">
    <cfRule type="expression" dxfId="5" priority="4">
      <formula>AND($I57="",$J57="")</formula>
    </cfRule>
  </conditionalFormatting>
  <dataValidations count="2">
    <dataValidation type="list" allowBlank="1" showInputMessage="1" showErrorMessage="1" sqref="C50:J50" xr:uid="{00000000-0002-0000-0A00-000000000000}">
      <formula1>$P$9:$P$13</formula1>
    </dataValidation>
    <dataValidation type="date" errorStyle="information" operator="greaterThan" allowBlank="1" showInputMessage="1" showErrorMessage="1" errorTitle="Datumseingabe erforderlich" error="Bitte Datumswert eingeben." sqref="C40 C43" xr:uid="{00000000-0002-0000-0A00-000001000000}">
      <formula1>43466</formula1>
    </dataValidation>
  </dataValidations>
  <pageMargins left="0.70866141732283472" right="0.70866141732283472" top="0.78740157480314965" bottom="0.78740157480314965" header="0.31496062992125984" footer="0.31496062992125984"/>
  <pageSetup paperSize="9" scale="2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35DDD-61AA-4649-8813-A2058BA6E33D}">
  <sheetPr>
    <tabColor theme="5" tint="0.39997558519241921"/>
    <pageSetUpPr fitToPage="1"/>
  </sheetPr>
  <dimension ref="A1:U105"/>
  <sheetViews>
    <sheetView topLeftCell="A2" zoomScale="70" zoomScaleNormal="70" workbookViewId="0">
      <selection activeCell="C40" sqref="C40"/>
    </sheetView>
  </sheetViews>
  <sheetFormatPr baseColWidth="10" defaultColWidth="0" defaultRowHeight="15" customHeight="1" zeroHeight="1" x14ac:dyDescent="0.25"/>
  <cols>
    <col min="1" max="1" width="4.7109375" style="1" customWidth="1"/>
    <col min="2" max="2" width="28.5703125" style="1" customWidth="1"/>
    <col min="3" max="3" width="21" style="1" customWidth="1"/>
    <col min="4" max="4" width="30.42578125" style="1" customWidth="1"/>
    <col min="5" max="5" width="16" style="1" customWidth="1"/>
    <col min="6" max="7" width="14.5703125" style="1" customWidth="1"/>
    <col min="8" max="8" width="15.7109375" style="1" customWidth="1"/>
    <col min="9" max="9" width="24.140625" style="1" customWidth="1"/>
    <col min="10" max="10" width="58.28515625" style="1" customWidth="1"/>
    <col min="11" max="11" width="11.42578125" style="1" customWidth="1"/>
    <col min="12" max="21" width="0" hidden="1" customWidth="1"/>
    <col min="22" max="16384" width="11.42578125" hidden="1"/>
  </cols>
  <sheetData>
    <row r="1" spans="2:16" ht="35.1" customHeight="1" x14ac:dyDescent="0.25"/>
    <row r="2" spans="2:16" x14ac:dyDescent="0.25"/>
    <row r="3" spans="2:16" x14ac:dyDescent="0.25"/>
    <row r="4" spans="2:16" x14ac:dyDescent="0.25"/>
    <row r="5" spans="2:16" x14ac:dyDescent="0.25"/>
    <row r="6" spans="2:16" x14ac:dyDescent="0.25"/>
    <row r="7" spans="2:16" x14ac:dyDescent="0.25"/>
    <row r="8" spans="2:16" x14ac:dyDescent="0.25">
      <c r="P8" t="s">
        <v>237</v>
      </c>
    </row>
    <row r="9" spans="2:16" x14ac:dyDescent="0.25">
      <c r="P9" t="str">
        <f ca="1">CONCATENATE("Auf Grundlage der Erkenntnisse des Audits zur ",E20," wird durch das Auditteam empfohlen, die Zertifizierung ",IF(E20=versteckt!E7,"zu erteilen","aufrecht zu erhalten"),IF(Hinw_Abw!C11="keine",".",IF(Hinw_Abw!C11=1,", unter der Voraussetzung, dass die im Abweichungsprotokoll und in diesem Bericht beschriebene Abweichung fristgerecht und vollständig behoben wird.", ", unter der Voraussetzung, dass die im Abweichungsprotokoll und in diesem Bericht beschriebenen Abweichungen fristgerecht und vollständig behoben werden.")))</f>
        <v>Auf Grundlage der Erkenntnisse des Audits zur  wird durch das Auditteam empfohlen, die Zertifizierung aufrecht zu erhalten.</v>
      </c>
    </row>
    <row r="10" spans="2:16" x14ac:dyDescent="0.25">
      <c r="P10" t="str">
        <f>CONCATENATE("Auf Grundlage der Erkenntnisse des Audits zur ",E20," wird durch das Auditteam keine Empfehlung zur Zertifizierung erteilt.")</f>
        <v>Auf Grundlage der Erkenntnisse des Audits zur  wird durch das Auditteam keine Empfehlung zur Zertifizierung erteilt.</v>
      </c>
    </row>
    <row r="11" spans="2:16" ht="21" x14ac:dyDescent="0.35">
      <c r="B11" s="160"/>
      <c r="P11" s="180" t="s">
        <v>277</v>
      </c>
    </row>
    <row r="12" spans="2:16" ht="15" customHeight="1" x14ac:dyDescent="0.35">
      <c r="B12" s="160" t="s">
        <v>389</v>
      </c>
    </row>
    <row r="13" spans="2:16" ht="15" customHeight="1" x14ac:dyDescent="0.25"/>
    <row r="14" spans="2:16" x14ac:dyDescent="0.25"/>
    <row r="15" spans="2:16" x14ac:dyDescent="0.25">
      <c r="B15" s="3" t="s">
        <v>243</v>
      </c>
      <c r="D15" s="90" t="s">
        <v>244</v>
      </c>
      <c r="E15" s="523" t="s">
        <v>369</v>
      </c>
      <c r="F15" s="523"/>
      <c r="G15" s="523"/>
      <c r="H15" s="530" t="s">
        <v>2</v>
      </c>
      <c r="I15" s="531"/>
      <c r="J15" s="161" t="str">
        <f>CONCATENATE('Allgemeine Angaben'!D17,'Allgemeine Angaben'!E17)</f>
        <v>SEK-</v>
      </c>
    </row>
    <row r="16" spans="2:16" ht="32.25" customHeight="1" x14ac:dyDescent="0.25">
      <c r="D16" s="270" t="s">
        <v>111</v>
      </c>
      <c r="E16" s="523" t="str">
        <f>IF('Allgemeine Angaben'!C19="","",'Allgemeine Angaben'!C19)</f>
        <v/>
      </c>
      <c r="F16" s="523"/>
      <c r="G16" s="523"/>
      <c r="H16" s="523"/>
      <c r="I16" s="523"/>
      <c r="J16" s="523"/>
    </row>
    <row r="17" spans="2:21" x14ac:dyDescent="0.25">
      <c r="D17" s="90" t="s">
        <v>3</v>
      </c>
      <c r="E17" s="523" t="str">
        <f>IF('Allgemeine Angaben'!C20="","",'Allgemeine Angaben'!C20)</f>
        <v/>
      </c>
      <c r="F17" s="523"/>
      <c r="G17" s="523"/>
      <c r="H17" s="523"/>
      <c r="I17" s="523"/>
      <c r="J17" s="523"/>
    </row>
    <row r="18" spans="2:21" x14ac:dyDescent="0.25">
      <c r="D18" s="90" t="s">
        <v>112</v>
      </c>
      <c r="E18" s="523" t="str">
        <f>IF('Allgemeine Angaben'!C21="","",'Allgemeine Angaben'!C21)</f>
        <v/>
      </c>
      <c r="F18" s="523"/>
      <c r="G18" s="523"/>
      <c r="H18" s="523"/>
      <c r="I18" s="523"/>
      <c r="J18" s="523"/>
    </row>
    <row r="19" spans="2:21" x14ac:dyDescent="0.25">
      <c r="D19" s="90" t="s">
        <v>245</v>
      </c>
      <c r="E19" s="529" t="str">
        <f>IF('Allgemeine Angaben'!C22="","",'Allgemeine Angaben'!C22)</f>
        <v/>
      </c>
      <c r="F19" s="529"/>
      <c r="G19" s="523" t="str">
        <f>IF('Allgemeine Angaben'!C23="","",'Allgemeine Angaben'!C23)</f>
        <v/>
      </c>
      <c r="H19" s="523"/>
      <c r="I19" s="523"/>
      <c r="J19" s="523"/>
    </row>
    <row r="20" spans="2:21" x14ac:dyDescent="0.25">
      <c r="D20" s="162" t="s">
        <v>6</v>
      </c>
      <c r="E20" s="523" t="str">
        <f>IF('Allgemeine Angaben'!E28="","",'Allgemeine Angaben'!E28)</f>
        <v/>
      </c>
      <c r="F20" s="523"/>
      <c r="G20" s="523"/>
      <c r="H20" s="523"/>
      <c r="I20" s="523"/>
      <c r="J20" s="523"/>
    </row>
    <row r="21" spans="2:21" x14ac:dyDescent="0.25">
      <c r="D21" s="163"/>
      <c r="E21" s="108"/>
      <c r="F21" s="108"/>
      <c r="G21" s="108"/>
      <c r="H21" s="108"/>
      <c r="I21" s="108"/>
      <c r="J21" s="108"/>
    </row>
    <row r="22" spans="2:21" x14ac:dyDescent="0.25">
      <c r="D22" s="163"/>
      <c r="E22" s="76" t="s">
        <v>10</v>
      </c>
      <c r="F22" s="359" t="s">
        <v>11</v>
      </c>
      <c r="G22" s="359"/>
      <c r="H22" s="359" t="s">
        <v>12</v>
      </c>
      <c r="I22" s="359"/>
      <c r="J22" s="359"/>
    </row>
    <row r="23" spans="2:21" x14ac:dyDescent="0.25">
      <c r="D23" s="90" t="s">
        <v>178</v>
      </c>
      <c r="E23" s="161" t="str">
        <f>IF('Allgemeine Angaben'!D33="","",'Allgemeine Angaben'!D33)</f>
        <v/>
      </c>
      <c r="F23" s="524" t="str">
        <f>IF('Allgemeine Angaben'!E33="","",'Allgemeine Angaben'!E33)</f>
        <v/>
      </c>
      <c r="G23" s="524"/>
      <c r="H23" s="524" t="str">
        <f>IF('Allgemeine Angaben'!F33="","",'Allgemeine Angaben'!F33)</f>
        <v/>
      </c>
      <c r="I23" s="524"/>
      <c r="J23" s="524"/>
    </row>
    <row r="24" spans="2:21" x14ac:dyDescent="0.25">
      <c r="D24" s="90" t="s">
        <v>179</v>
      </c>
      <c r="E24" s="161" t="str">
        <f>IF('Allgemeine Angaben'!D34="","",'Allgemeine Angaben'!D34)</f>
        <v/>
      </c>
      <c r="F24" s="524" t="str">
        <f>IF('Allgemeine Angaben'!E34="","",'Allgemeine Angaben'!E34)</f>
        <v/>
      </c>
      <c r="G24" s="524"/>
      <c r="H24" s="524" t="str">
        <f>IF('Allgemeine Angaben'!F34="","",'Allgemeine Angaben'!F34)</f>
        <v/>
      </c>
      <c r="I24" s="524"/>
      <c r="J24" s="524"/>
    </row>
    <row r="25" spans="2:21" x14ac:dyDescent="0.25"/>
    <row r="26" spans="2:21" ht="18.75" customHeight="1" x14ac:dyDescent="0.25">
      <c r="C26" s="348" t="s">
        <v>162</v>
      </c>
      <c r="D26" s="348"/>
      <c r="E26" s="348"/>
      <c r="F26" s="348" t="s">
        <v>246</v>
      </c>
      <c r="G26" s="348"/>
      <c r="H26" s="542" t="s">
        <v>279</v>
      </c>
      <c r="I26" s="542"/>
      <c r="J26" s="542"/>
    </row>
    <row r="27" spans="2:21" ht="30" x14ac:dyDescent="0.25">
      <c r="B27" s="164"/>
      <c r="C27" s="73" t="s">
        <v>89</v>
      </c>
      <c r="D27" s="73" t="s">
        <v>154</v>
      </c>
      <c r="E27" s="73" t="s">
        <v>87</v>
      </c>
      <c r="F27" s="73" t="s">
        <v>155</v>
      </c>
      <c r="G27" s="73" t="s">
        <v>156</v>
      </c>
      <c r="H27" s="73" t="s">
        <v>155</v>
      </c>
      <c r="I27" s="73" t="s">
        <v>66</v>
      </c>
      <c r="J27" s="73" t="s">
        <v>65</v>
      </c>
    </row>
    <row r="28" spans="2:21" x14ac:dyDescent="0.25">
      <c r="B28" s="165" t="s">
        <v>1</v>
      </c>
      <c r="C28" s="166">
        <f>'Übersicht Bearbeitungsstand'!C17</f>
        <v>0</v>
      </c>
      <c r="D28" s="166">
        <f>'Übersicht Bearbeitungsstand'!D17</f>
        <v>1</v>
      </c>
      <c r="E28" s="94"/>
      <c r="F28" s="95"/>
      <c r="G28" s="96"/>
      <c r="H28" s="96"/>
      <c r="I28" s="94"/>
      <c r="J28" s="95"/>
    </row>
    <row r="29" spans="2:21" s="1" customFormat="1" x14ac:dyDescent="0.25">
      <c r="B29" s="165" t="s">
        <v>42</v>
      </c>
      <c r="C29" s="166">
        <f>'Übersicht Bearbeitungsstand'!C18</f>
        <v>0</v>
      </c>
      <c r="D29" s="166">
        <f>'Übersicht Bearbeitungsstand'!D18</f>
        <v>1</v>
      </c>
      <c r="E29" s="166">
        <f>'Übersicht Bearbeitungsstand'!E18</f>
        <v>0</v>
      </c>
      <c r="F29" s="166">
        <f>'Übersicht Bearbeitungsstand'!F18</f>
        <v>0</v>
      </c>
      <c r="G29" s="166">
        <f>'Übersicht Bearbeitungsstand'!G18</f>
        <v>0</v>
      </c>
      <c r="H29" s="166">
        <f>'Übersicht Bearbeitungsstand'!K18</f>
        <v>0</v>
      </c>
      <c r="I29" s="166">
        <f>'Übersicht Bearbeitungsstand'!I18</f>
        <v>0</v>
      </c>
      <c r="J29" s="166">
        <f>'Übersicht Bearbeitungsstand'!J18</f>
        <v>0</v>
      </c>
      <c r="L29"/>
      <c r="M29"/>
      <c r="N29"/>
      <c r="O29"/>
      <c r="P29"/>
      <c r="Q29"/>
      <c r="R29"/>
      <c r="S29"/>
      <c r="T29"/>
      <c r="U29"/>
    </row>
    <row r="30" spans="2:21" s="1" customFormat="1" x14ac:dyDescent="0.25">
      <c r="B30" s="165" t="s">
        <v>8</v>
      </c>
      <c r="C30" s="166">
        <f>'Übersicht Bearbeitungsstand'!C19</f>
        <v>0</v>
      </c>
      <c r="D30" s="166">
        <f>'Übersicht Bearbeitungsstand'!D19</f>
        <v>1</v>
      </c>
      <c r="E30" s="166">
        <f>'Übersicht Bearbeitungsstand'!E19</f>
        <v>0</v>
      </c>
      <c r="F30" s="166">
        <f>'Übersicht Bearbeitungsstand'!F19</f>
        <v>0</v>
      </c>
      <c r="G30" s="166">
        <f>'Übersicht Bearbeitungsstand'!G19</f>
        <v>0</v>
      </c>
      <c r="H30" s="166">
        <f>'Übersicht Bearbeitungsstand'!K19</f>
        <v>0</v>
      </c>
      <c r="I30" s="166">
        <f>'Übersicht Bearbeitungsstand'!I19</f>
        <v>0</v>
      </c>
      <c r="J30" s="166">
        <f>'Übersicht Bearbeitungsstand'!J19</f>
        <v>0</v>
      </c>
      <c r="L30"/>
      <c r="M30"/>
      <c r="N30"/>
      <c r="O30"/>
      <c r="P30"/>
      <c r="Q30"/>
      <c r="R30"/>
      <c r="S30"/>
      <c r="T30"/>
      <c r="U30"/>
    </row>
    <row r="31" spans="2:21" s="1" customFormat="1" x14ac:dyDescent="0.25">
      <c r="B31" s="165" t="s">
        <v>9</v>
      </c>
      <c r="C31" s="166">
        <f>'Übersicht Bearbeitungsstand'!C20</f>
        <v>9.5238095238095233E-2</v>
      </c>
      <c r="D31" s="166">
        <f>'Übersicht Bearbeitungsstand'!D20</f>
        <v>0.90476190476190477</v>
      </c>
      <c r="E31" s="166">
        <f>'Übersicht Bearbeitungsstand'!E20</f>
        <v>0</v>
      </c>
      <c r="F31" s="166">
        <f>'Übersicht Bearbeitungsstand'!F20</f>
        <v>0</v>
      </c>
      <c r="G31" s="166">
        <f>'Übersicht Bearbeitungsstand'!G20</f>
        <v>0</v>
      </c>
      <c r="H31" s="166">
        <f>'Übersicht Bearbeitungsstand'!K20</f>
        <v>0</v>
      </c>
      <c r="I31" s="166">
        <f>'Übersicht Bearbeitungsstand'!I20</f>
        <v>0</v>
      </c>
      <c r="J31" s="166">
        <f>'Übersicht Bearbeitungsstand'!J20</f>
        <v>0</v>
      </c>
      <c r="L31"/>
      <c r="M31"/>
      <c r="N31"/>
      <c r="O31"/>
      <c r="P31"/>
      <c r="Q31"/>
      <c r="R31"/>
      <c r="S31"/>
      <c r="T31"/>
      <c r="U31"/>
    </row>
    <row r="32" spans="2:21" s="1" customFormat="1" x14ac:dyDescent="0.25">
      <c r="B32" s="165" t="s">
        <v>128</v>
      </c>
      <c r="C32" s="166">
        <f>'Übersicht Bearbeitungsstand'!C21</f>
        <v>0</v>
      </c>
      <c r="D32" s="166">
        <f>'Übersicht Bearbeitungsstand'!D21</f>
        <v>1</v>
      </c>
      <c r="E32" s="166">
        <f>'Übersicht Bearbeitungsstand'!E21</f>
        <v>0</v>
      </c>
      <c r="F32" s="166">
        <f>'Übersicht Bearbeitungsstand'!F21</f>
        <v>0</v>
      </c>
      <c r="G32" s="166">
        <f>'Übersicht Bearbeitungsstand'!G21</f>
        <v>0</v>
      </c>
      <c r="H32" s="166">
        <f>'Übersicht Bearbeitungsstand'!H21</f>
        <v>0</v>
      </c>
      <c r="I32" s="166">
        <f>'Übersicht Bearbeitungsstand'!I21</f>
        <v>0</v>
      </c>
      <c r="J32" s="166">
        <f>'Übersicht Bearbeitungsstand'!J21</f>
        <v>0</v>
      </c>
      <c r="L32"/>
      <c r="M32"/>
      <c r="N32"/>
      <c r="O32"/>
      <c r="P32"/>
      <c r="Q32"/>
      <c r="R32"/>
      <c r="S32"/>
      <c r="T32"/>
      <c r="U32"/>
    </row>
    <row r="33" spans="2:21" x14ac:dyDescent="0.25">
      <c r="B33" s="49"/>
    </row>
    <row r="34" spans="2:21" s="1" customFormat="1" ht="30" x14ac:dyDescent="0.25">
      <c r="B34" s="167" t="s">
        <v>248</v>
      </c>
      <c r="C34" s="388" t="s">
        <v>249</v>
      </c>
      <c r="D34" s="388"/>
      <c r="E34" s="388"/>
      <c r="F34" s="388" t="s">
        <v>250</v>
      </c>
      <c r="G34" s="388"/>
      <c r="H34" s="388"/>
      <c r="I34" s="388" t="s">
        <v>251</v>
      </c>
      <c r="J34" s="388"/>
      <c r="L34"/>
      <c r="M34"/>
      <c r="N34"/>
      <c r="O34"/>
      <c r="P34"/>
      <c r="Q34"/>
      <c r="R34"/>
      <c r="S34"/>
      <c r="T34"/>
      <c r="U34"/>
    </row>
    <row r="35" spans="2:21" s="1" customFormat="1" ht="114" customHeight="1" x14ac:dyDescent="0.25">
      <c r="B35" s="168"/>
      <c r="C35" s="543" t="s">
        <v>252</v>
      </c>
      <c r="D35" s="543"/>
      <c r="E35" s="543"/>
      <c r="F35" s="543" t="s">
        <v>259</v>
      </c>
      <c r="G35" s="543"/>
      <c r="H35" s="543"/>
      <c r="I35" s="543" t="s">
        <v>266</v>
      </c>
      <c r="J35" s="543"/>
      <c r="L35"/>
      <c r="M35"/>
      <c r="N35"/>
      <c r="O35"/>
      <c r="P35"/>
      <c r="Q35"/>
      <c r="R35"/>
      <c r="S35"/>
      <c r="T35"/>
      <c r="U35"/>
    </row>
    <row r="36" spans="2:21" x14ac:dyDescent="0.25"/>
    <row r="37" spans="2:21" s="1" customFormat="1" ht="21" x14ac:dyDescent="0.35">
      <c r="B37" s="160" t="s">
        <v>390</v>
      </c>
      <c r="L37"/>
      <c r="M37"/>
      <c r="N37"/>
      <c r="O37"/>
      <c r="P37"/>
      <c r="Q37"/>
      <c r="R37"/>
      <c r="S37"/>
      <c r="T37"/>
      <c r="U37"/>
    </row>
    <row r="38" spans="2:21" s="1" customFormat="1" ht="21" x14ac:dyDescent="0.35">
      <c r="B38" s="160"/>
      <c r="L38"/>
      <c r="M38"/>
      <c r="N38"/>
      <c r="O38"/>
      <c r="P38"/>
      <c r="Q38"/>
      <c r="R38"/>
      <c r="S38"/>
      <c r="T38"/>
      <c r="U38"/>
    </row>
    <row r="39" spans="2:21" s="1" customFormat="1" ht="21" x14ac:dyDescent="0.35">
      <c r="B39" s="160"/>
      <c r="L39"/>
      <c r="M39"/>
      <c r="N39"/>
      <c r="O39"/>
      <c r="P39"/>
      <c r="Q39"/>
      <c r="R39"/>
      <c r="S39"/>
      <c r="T39"/>
      <c r="U39"/>
    </row>
    <row r="40" spans="2:21" s="1" customFormat="1" x14ac:dyDescent="0.25">
      <c r="B40" s="169" t="s">
        <v>391</v>
      </c>
      <c r="C40" s="280"/>
      <c r="D40" s="170"/>
      <c r="L40"/>
      <c r="M40"/>
      <c r="N40"/>
      <c r="O40"/>
      <c r="P40"/>
      <c r="Q40"/>
      <c r="R40"/>
      <c r="S40"/>
      <c r="T40"/>
      <c r="U40"/>
    </row>
    <row r="41" spans="2:21" s="1" customFormat="1" ht="21" x14ac:dyDescent="0.35">
      <c r="B41" s="160"/>
      <c r="L41"/>
      <c r="M41"/>
      <c r="N41"/>
      <c r="O41"/>
      <c r="P41"/>
      <c r="Q41"/>
      <c r="R41"/>
      <c r="S41"/>
      <c r="T41"/>
      <c r="U41"/>
    </row>
    <row r="42" spans="2:21" hidden="1" x14ac:dyDescent="0.25">
      <c r="B42" s="285" t="s">
        <v>273</v>
      </c>
      <c r="C42" s="280"/>
      <c r="D42" s="547"/>
    </row>
    <row r="43" spans="2:21" x14ac:dyDescent="0.25">
      <c r="B43" s="285"/>
      <c r="D43" s="547"/>
    </row>
    <row r="44" spans="2:21" ht="21" x14ac:dyDescent="0.35">
      <c r="B44" s="160"/>
    </row>
    <row r="45" spans="2:21" ht="30" customHeight="1" x14ac:dyDescent="0.25">
      <c r="B45" s="532" t="s">
        <v>392</v>
      </c>
      <c r="C45" s="533"/>
      <c r="D45" s="534"/>
      <c r="E45" s="534"/>
      <c r="F45" s="534"/>
      <c r="G45" s="534"/>
      <c r="H45" s="534"/>
      <c r="I45" s="534"/>
      <c r="J45" s="535"/>
    </row>
    <row r="46" spans="2:21" x14ac:dyDescent="0.25">
      <c r="B46" s="532"/>
      <c r="C46" s="536"/>
      <c r="D46" s="537"/>
      <c r="E46" s="537"/>
      <c r="F46" s="537"/>
      <c r="G46" s="537"/>
      <c r="H46" s="537"/>
      <c r="I46" s="537"/>
      <c r="J46" s="538"/>
    </row>
    <row r="47" spans="2:21" x14ac:dyDescent="0.25">
      <c r="B47" s="532"/>
      <c r="C47" s="536"/>
      <c r="D47" s="537"/>
      <c r="E47" s="537"/>
      <c r="F47" s="537"/>
      <c r="G47" s="537"/>
      <c r="H47" s="537"/>
      <c r="I47" s="537"/>
      <c r="J47" s="538"/>
    </row>
    <row r="48" spans="2:21" x14ac:dyDescent="0.25">
      <c r="B48" s="532"/>
      <c r="C48" s="539"/>
      <c r="D48" s="540"/>
      <c r="E48" s="540"/>
      <c r="F48" s="540"/>
      <c r="G48" s="540"/>
      <c r="H48" s="540"/>
      <c r="I48" s="540"/>
      <c r="J48" s="541"/>
    </row>
    <row r="49" spans="1:21" x14ac:dyDescent="0.25">
      <c r="B49" s="168"/>
    </row>
    <row r="50" spans="1:21" ht="53.25" customHeight="1" x14ac:dyDescent="0.25">
      <c r="B50" s="252" t="s">
        <v>393</v>
      </c>
      <c r="C50" s="525"/>
      <c r="D50" s="526"/>
      <c r="E50" s="526"/>
      <c r="F50" s="526"/>
      <c r="G50" s="526"/>
      <c r="H50" s="526"/>
      <c r="I50" s="526"/>
      <c r="J50" s="527"/>
    </row>
    <row r="51" spans="1:21" x14ac:dyDescent="0.25">
      <c r="B51" s="168"/>
      <c r="O51" s="171"/>
    </row>
    <row r="52" spans="1:21" x14ac:dyDescent="0.25">
      <c r="B52" s="168"/>
      <c r="O52" s="171"/>
    </row>
    <row r="53" spans="1:21" x14ac:dyDescent="0.25">
      <c r="B53" s="172" t="str">
        <f ca="1">IF(AND(Hinw_Abw!C16="keine",Hinw_Abw!C18="keine"),"Bei der Überwachung wurden weder Abweichungen noch Hinweise festgestellt.",CONCATENATE("Bei der Überwachung wurde(n) ",Hinw_Abw!C16,IF(Hinw_Abw!C16=1," Abweichung"," Abweichungen")," und ",Hinw_Abw!C18,IF(Hinw_Abw!C18=1," Hinweis", " Hinweise")," festgestellt:"))</f>
        <v>Bei der Überwachung wurden weder Abweichungen noch Hinweise festgestellt.</v>
      </c>
    </row>
    <row r="54" spans="1:21" x14ac:dyDescent="0.25"/>
    <row r="55" spans="1:21" x14ac:dyDescent="0.25">
      <c r="B55" s="173" t="s">
        <v>210</v>
      </c>
      <c r="C55" s="173" t="s">
        <v>40</v>
      </c>
      <c r="D55" s="528" t="s">
        <v>65</v>
      </c>
      <c r="E55" s="528"/>
      <c r="F55" s="528"/>
      <c r="H55" s="174" t="s">
        <v>210</v>
      </c>
      <c r="I55" s="174" t="s">
        <v>40</v>
      </c>
      <c r="J55" s="174" t="s">
        <v>66</v>
      </c>
    </row>
    <row r="56" spans="1:21" s="179" customFormat="1" ht="45" customHeight="1" x14ac:dyDescent="0.25">
      <c r="A56" s="49"/>
      <c r="B56" s="175">
        <v>1</v>
      </c>
      <c r="C56" s="176" t="str">
        <f ca="1">IFERROR(VLOOKUP($B56,Hinw_Abw!$AD:$AF,COLUMN(B1),0),"")</f>
        <v/>
      </c>
      <c r="D56" s="522" t="str">
        <f ca="1">IFERROR(VLOOKUP($B56,Hinw_Abw!$AD:$AF,COLUMN(C1),0),"")</f>
        <v/>
      </c>
      <c r="E56" s="522"/>
      <c r="F56" s="522"/>
      <c r="G56" s="49"/>
      <c r="H56" s="177">
        <v>1</v>
      </c>
      <c r="I56" s="178" t="str">
        <f ca="1">IFERROR(VLOOKUP($H56,Hinw_Abw!$Z:$AB,COLUMN(B1),0),"")</f>
        <v/>
      </c>
      <c r="J56" s="178" t="str">
        <f ca="1">IFERROR(VLOOKUP($H56,Hinw_Abw!$Z:$AB,COLUMN(C1),0),"")</f>
        <v/>
      </c>
      <c r="K56" s="49"/>
      <c r="T56" s="179" t="str">
        <f ca="1">IFERROR(VLOOKUP($H56,Hinw_Abw!$P:$R,COLUMN(B1),0),"")</f>
        <v/>
      </c>
      <c r="U56" s="179" t="str">
        <f ca="1">IFERROR(VLOOKUP($H56,Hinw_Abw!$P:$R,COLUMN(C1),0),"")</f>
        <v/>
      </c>
    </row>
    <row r="57" spans="1:21" s="179" customFormat="1" ht="45" customHeight="1" x14ac:dyDescent="0.25">
      <c r="A57" s="49"/>
      <c r="B57" s="175">
        <v>2</v>
      </c>
      <c r="C57" s="177" t="str">
        <f ca="1">IFERROR(VLOOKUP($B57,Hinw_Abw!$AD:$AF,COLUMN(B2),0),"")</f>
        <v/>
      </c>
      <c r="D57" s="522" t="str">
        <f ca="1">IFERROR(VLOOKUP($B57,Hinw_Abw!$AD:$AF,COLUMN(C2),0),"")</f>
        <v/>
      </c>
      <c r="E57" s="522"/>
      <c r="F57" s="522"/>
      <c r="G57" s="49"/>
      <c r="H57" s="177">
        <v>2</v>
      </c>
      <c r="I57" s="178" t="str">
        <f ca="1">IFERROR(VLOOKUP($H57,Hinw_Abw!$Z:$AB,COLUMN(B2),0),"")</f>
        <v/>
      </c>
      <c r="J57" s="178" t="str">
        <f ca="1">IFERROR(VLOOKUP($H57,Hinw_Abw!$Z:$AB,COLUMN(C2),0),"")</f>
        <v/>
      </c>
      <c r="K57" s="49"/>
      <c r="T57" s="179" t="str">
        <f ca="1">IFERROR(VLOOKUP($H57,Hinw_Abw!$P:$R,COLUMN(B9),0),"")</f>
        <v/>
      </c>
      <c r="U57" s="179" t="str">
        <f ca="1">IFERROR(VLOOKUP($H57,Hinw_Abw!$P:$R,COLUMN(C9),0),"")</f>
        <v/>
      </c>
    </row>
    <row r="58" spans="1:21" s="179" customFormat="1" ht="45" customHeight="1" x14ac:dyDescent="0.25">
      <c r="A58" s="49"/>
      <c r="B58" s="175">
        <v>3</v>
      </c>
      <c r="C58" s="177" t="str">
        <f ca="1">IFERROR(VLOOKUP($B58,Hinw_Abw!$AD:$AF,COLUMN(B3),0),"")</f>
        <v/>
      </c>
      <c r="D58" s="522" t="str">
        <f ca="1">IFERROR(VLOOKUP($B58,Hinw_Abw!$AD:$AF,COLUMN(C3),0),"")</f>
        <v/>
      </c>
      <c r="E58" s="522"/>
      <c r="F58" s="522"/>
      <c r="G58" s="49"/>
      <c r="H58" s="177">
        <v>3</v>
      </c>
      <c r="I58" s="178" t="str">
        <f ca="1">IFERROR(VLOOKUP($H58,Hinw_Abw!$Z:$AB,COLUMN(B3),0),"")</f>
        <v/>
      </c>
      <c r="J58" s="178" t="str">
        <f ca="1">IFERROR(VLOOKUP($H58,Hinw_Abw!$Z:$AB,COLUMN(C3),0),"")</f>
        <v/>
      </c>
      <c r="K58" s="49"/>
      <c r="T58" s="179" t="str">
        <f ca="1">IFERROR(VLOOKUP($H58,Hinw_Abw!$P:$R,COLUMN(B10),0),"")</f>
        <v/>
      </c>
      <c r="U58" s="179" t="str">
        <f ca="1">IFERROR(VLOOKUP($H58,Hinw_Abw!$P:$R,COLUMN(C10),0),"")</f>
        <v/>
      </c>
    </row>
    <row r="59" spans="1:21" s="179" customFormat="1" ht="45" customHeight="1" x14ac:dyDescent="0.25">
      <c r="A59" s="49"/>
      <c r="B59" s="175">
        <v>4</v>
      </c>
      <c r="C59" s="177" t="str">
        <f ca="1">IFERROR(VLOOKUP($B59,Hinw_Abw!$AD:$AF,COLUMN(B4),0),"")</f>
        <v/>
      </c>
      <c r="D59" s="522" t="str">
        <f ca="1">IFERROR(VLOOKUP($B59,Hinw_Abw!$AD:$AF,COLUMN(C4),0),"")</f>
        <v/>
      </c>
      <c r="E59" s="522"/>
      <c r="F59" s="522"/>
      <c r="G59" s="49"/>
      <c r="H59" s="177">
        <v>4</v>
      </c>
      <c r="I59" s="178" t="str">
        <f ca="1">IFERROR(VLOOKUP($H59,Hinw_Abw!$Z:$AB,COLUMN(B4),0),"")</f>
        <v/>
      </c>
      <c r="J59" s="178" t="str">
        <f ca="1">IFERROR(VLOOKUP($H59,Hinw_Abw!$Z:$AB,COLUMN(C4),0),"")</f>
        <v/>
      </c>
      <c r="K59" s="49"/>
    </row>
    <row r="60" spans="1:21" s="179" customFormat="1" ht="45" customHeight="1" x14ac:dyDescent="0.25">
      <c r="A60" s="49"/>
      <c r="B60" s="175">
        <v>5</v>
      </c>
      <c r="C60" s="177" t="str">
        <f ca="1">IFERROR(VLOOKUP($B60,Hinw_Abw!$AD:$AF,COLUMN(B5),0),"")</f>
        <v/>
      </c>
      <c r="D60" s="522" t="str">
        <f ca="1">IFERROR(VLOOKUP($B60,Hinw_Abw!$AD:$AF,COLUMN(C5),0),"")</f>
        <v/>
      </c>
      <c r="E60" s="522"/>
      <c r="F60" s="522"/>
      <c r="G60" s="49"/>
      <c r="H60" s="177">
        <v>5</v>
      </c>
      <c r="I60" s="178" t="str">
        <f ca="1">IFERROR(VLOOKUP($H60,Hinw_Abw!$Z:$AB,COLUMN(B5),0),"")</f>
        <v/>
      </c>
      <c r="J60" s="178" t="str">
        <f ca="1">IFERROR(VLOOKUP($H60,Hinw_Abw!$Z:$AB,COLUMN(C5),0),"")</f>
        <v/>
      </c>
      <c r="K60" s="49"/>
    </row>
    <row r="61" spans="1:21" s="179" customFormat="1" ht="45" customHeight="1" x14ac:dyDescent="0.25">
      <c r="A61" s="49"/>
      <c r="B61" s="175">
        <v>6</v>
      </c>
      <c r="C61" s="177" t="str">
        <f ca="1">IFERROR(VLOOKUP($B61,Hinw_Abw!$AD:$AF,COLUMN(B6),0),"")</f>
        <v/>
      </c>
      <c r="D61" s="522" t="str">
        <f ca="1">IFERROR(VLOOKUP($B61,Hinw_Abw!$AD:$AF,COLUMN(C6),0),"")</f>
        <v/>
      </c>
      <c r="E61" s="522"/>
      <c r="F61" s="522"/>
      <c r="G61" s="49"/>
      <c r="H61" s="177">
        <v>6</v>
      </c>
      <c r="I61" s="178" t="str">
        <f ca="1">IFERROR(VLOOKUP($H61,Hinw_Abw!$Z:$AB,COLUMN(B6),0),"")</f>
        <v/>
      </c>
      <c r="J61" s="178" t="str">
        <f ca="1">IFERROR(VLOOKUP($H61,Hinw_Abw!$Z:$AB,COLUMN(C6),0),"")</f>
        <v/>
      </c>
      <c r="K61" s="49"/>
    </row>
    <row r="62" spans="1:21" s="179" customFormat="1" ht="45" customHeight="1" x14ac:dyDescent="0.25">
      <c r="A62" s="49"/>
      <c r="B62" s="175">
        <v>7</v>
      </c>
      <c r="C62" s="177" t="str">
        <f ca="1">IFERROR(VLOOKUP($B62,Hinw_Abw!$AD:$AF,COLUMN(B7),0),"")</f>
        <v/>
      </c>
      <c r="D62" s="522" t="str">
        <f ca="1">IFERROR(VLOOKUP($B62,Hinw_Abw!$AD:$AF,COLUMN(C7),0),"")</f>
        <v/>
      </c>
      <c r="E62" s="522"/>
      <c r="F62" s="522"/>
      <c r="G62" s="49"/>
      <c r="H62" s="177">
        <v>7</v>
      </c>
      <c r="I62" s="178" t="str">
        <f ca="1">IFERROR(VLOOKUP($H62,Hinw_Abw!$Z:$AB,COLUMN(B7),0),"")</f>
        <v/>
      </c>
      <c r="J62" s="178" t="str">
        <f ca="1">IFERROR(VLOOKUP($H62,Hinw_Abw!$Z:$AB,COLUMN(C7),0),"")</f>
        <v/>
      </c>
      <c r="K62" s="49"/>
    </row>
    <row r="63" spans="1:21" s="179" customFormat="1" ht="45" customHeight="1" x14ac:dyDescent="0.25">
      <c r="A63" s="49"/>
      <c r="B63" s="175">
        <v>8</v>
      </c>
      <c r="C63" s="177" t="str">
        <f ca="1">IFERROR(VLOOKUP($B63,Hinw_Abw!$AD:$AF,COLUMN(B8),0),"")</f>
        <v/>
      </c>
      <c r="D63" s="522" t="str">
        <f ca="1">IFERROR(VLOOKUP($B63,Hinw_Abw!$AD:$AF,COLUMN(C8),0),"")</f>
        <v/>
      </c>
      <c r="E63" s="522"/>
      <c r="F63" s="522"/>
      <c r="G63" s="49"/>
      <c r="H63" s="177">
        <v>8</v>
      </c>
      <c r="I63" s="178" t="str">
        <f ca="1">IFERROR(VLOOKUP($H63,Hinw_Abw!$Z:$AB,COLUMN(B8),0),"")</f>
        <v/>
      </c>
      <c r="J63" s="178" t="str">
        <f ca="1">IFERROR(VLOOKUP($H63,Hinw_Abw!$Z:$AB,COLUMN(C8),0),"")</f>
        <v/>
      </c>
      <c r="K63" s="49"/>
    </row>
    <row r="64" spans="1:21" s="179" customFormat="1" ht="45" customHeight="1" x14ac:dyDescent="0.25">
      <c r="A64" s="49"/>
      <c r="B64" s="175">
        <v>9</v>
      </c>
      <c r="C64" s="177" t="str">
        <f ca="1">IFERROR(VLOOKUP($B64,Hinw_Abw!$AD:$AF,COLUMN(B9),0),"")</f>
        <v/>
      </c>
      <c r="D64" s="522" t="str">
        <f ca="1">IFERROR(VLOOKUP($B64,Hinw_Abw!$AD:$AF,COLUMN(C9),0),"")</f>
        <v/>
      </c>
      <c r="E64" s="522"/>
      <c r="F64" s="522"/>
      <c r="G64" s="49"/>
      <c r="H64" s="177">
        <v>9</v>
      </c>
      <c r="I64" s="178" t="str">
        <f ca="1">IFERROR(VLOOKUP($H64,Hinw_Abw!$Z:$AB,COLUMN(B9),0),"")</f>
        <v/>
      </c>
      <c r="J64" s="178" t="str">
        <f ca="1">IFERROR(VLOOKUP($H64,Hinw_Abw!$Z:$AB,COLUMN(C9),0),"")</f>
        <v/>
      </c>
      <c r="K64" s="49"/>
    </row>
    <row r="65" spans="1:11" s="179" customFormat="1" ht="45" customHeight="1" x14ac:dyDescent="0.25">
      <c r="A65" s="49"/>
      <c r="B65" s="175">
        <v>10</v>
      </c>
      <c r="C65" s="177" t="str">
        <f ca="1">IFERROR(VLOOKUP($B65,Hinw_Abw!$AD:$AF,COLUMN(B10),0),"")</f>
        <v/>
      </c>
      <c r="D65" s="522" t="str">
        <f ca="1">IFERROR(VLOOKUP($B65,Hinw_Abw!$AD:$AF,COLUMN(C10),0),"")</f>
        <v/>
      </c>
      <c r="E65" s="522"/>
      <c r="F65" s="522"/>
      <c r="G65" s="49"/>
      <c r="H65" s="177">
        <v>10</v>
      </c>
      <c r="I65" s="178" t="str">
        <f ca="1">IFERROR(VLOOKUP($H65,Hinw_Abw!$Z:$AB,COLUMN(B10),0),"")</f>
        <v/>
      </c>
      <c r="J65" s="178" t="str">
        <f ca="1">IFERROR(VLOOKUP($H65,Hinw_Abw!$Z:$AB,COLUMN(C10),0),"")</f>
        <v/>
      </c>
      <c r="K65" s="49"/>
    </row>
    <row r="66" spans="1:11" s="179" customFormat="1" ht="45" customHeight="1" x14ac:dyDescent="0.25">
      <c r="A66" s="49"/>
      <c r="B66" s="175">
        <v>11</v>
      </c>
      <c r="C66" s="177" t="str">
        <f ca="1">IFERROR(VLOOKUP($B66,Hinw_Abw!$AD:$AF,COLUMN(B11),0),"")</f>
        <v/>
      </c>
      <c r="D66" s="522" t="str">
        <f ca="1">IFERROR(VLOOKUP($B66,Hinw_Abw!$AD:$AF,COLUMN(C11),0),"")</f>
        <v/>
      </c>
      <c r="E66" s="522"/>
      <c r="F66" s="522"/>
      <c r="G66" s="49"/>
      <c r="H66" s="177">
        <v>11</v>
      </c>
      <c r="I66" s="178" t="str">
        <f ca="1">IFERROR(VLOOKUP($H66,Hinw_Abw!$Z:$AB,COLUMN(B11),0),"")</f>
        <v/>
      </c>
      <c r="J66" s="178" t="str">
        <f ca="1">IFERROR(VLOOKUP($H66,Hinw_Abw!$Z:$AB,COLUMN(C11),0),"")</f>
        <v/>
      </c>
      <c r="K66" s="49"/>
    </row>
    <row r="67" spans="1:11" s="179" customFormat="1" ht="45" customHeight="1" x14ac:dyDescent="0.25">
      <c r="A67" s="49"/>
      <c r="B67" s="175">
        <v>12</v>
      </c>
      <c r="C67" s="177" t="str">
        <f ca="1">IFERROR(VLOOKUP($B67,Hinw_Abw!$AD:$AF,COLUMN(B12),0),"")</f>
        <v/>
      </c>
      <c r="D67" s="522" t="str">
        <f ca="1">IFERROR(VLOOKUP($B67,Hinw_Abw!$AD:$AF,COLUMN(C12),0),"")</f>
        <v/>
      </c>
      <c r="E67" s="522"/>
      <c r="F67" s="522"/>
      <c r="G67" s="49"/>
      <c r="H67" s="177">
        <v>12</v>
      </c>
      <c r="I67" s="178" t="str">
        <f ca="1">IFERROR(VLOOKUP($H67,Hinw_Abw!$Z:$AB,COLUMN(B12),0),"")</f>
        <v/>
      </c>
      <c r="J67" s="178" t="str">
        <f ca="1">IFERROR(VLOOKUP($H67,Hinw_Abw!$Z:$AB,COLUMN(C12),0),"")</f>
        <v/>
      </c>
      <c r="K67" s="49"/>
    </row>
    <row r="68" spans="1:11" s="179" customFormat="1" ht="45" customHeight="1" x14ac:dyDescent="0.25">
      <c r="A68" s="49"/>
      <c r="B68" s="175">
        <v>13</v>
      </c>
      <c r="C68" s="177" t="str">
        <f ca="1">IFERROR(VLOOKUP($B68,Hinw_Abw!$AD:$AF,COLUMN(B13),0),"")</f>
        <v/>
      </c>
      <c r="D68" s="522" t="str">
        <f ca="1">IFERROR(VLOOKUP($B68,Hinw_Abw!$AD:$AF,COLUMN(C13),0),"")</f>
        <v/>
      </c>
      <c r="E68" s="522"/>
      <c r="F68" s="522"/>
      <c r="G68" s="49"/>
      <c r="H68" s="177">
        <v>13</v>
      </c>
      <c r="I68" s="178" t="str">
        <f ca="1">IFERROR(VLOOKUP($H68,Hinw_Abw!$Z:$AB,COLUMN(B13),0),"")</f>
        <v/>
      </c>
      <c r="J68" s="178" t="str">
        <f ca="1">IFERROR(VLOOKUP($H68,Hinw_Abw!$Z:$AB,COLUMN(C13),0),"")</f>
        <v/>
      </c>
      <c r="K68" s="49"/>
    </row>
    <row r="69" spans="1:11" s="179" customFormat="1" ht="45" customHeight="1" x14ac:dyDescent="0.25">
      <c r="A69" s="49"/>
      <c r="B69" s="175">
        <v>14</v>
      </c>
      <c r="C69" s="177" t="str">
        <f ca="1">IFERROR(VLOOKUP($B69,Hinw_Abw!$AD:$AF,COLUMN(B14),0),"")</f>
        <v/>
      </c>
      <c r="D69" s="522" t="str">
        <f ca="1">IFERROR(VLOOKUP($B69,Hinw_Abw!$AD:$AF,COLUMN(C14),0),"")</f>
        <v/>
      </c>
      <c r="E69" s="522"/>
      <c r="F69" s="522"/>
      <c r="G69" s="49"/>
      <c r="H69" s="177">
        <v>14</v>
      </c>
      <c r="I69" s="178" t="str">
        <f ca="1">IFERROR(VLOOKUP($H69,Hinw_Abw!$Z:$AB,COLUMN(B14),0),"")</f>
        <v/>
      </c>
      <c r="J69" s="178" t="str">
        <f ca="1">IFERROR(VLOOKUP($H69,Hinw_Abw!$Z:$AB,COLUMN(C14),0),"")</f>
        <v/>
      </c>
      <c r="K69" s="49"/>
    </row>
    <row r="70" spans="1:11" s="179" customFormat="1" ht="45" customHeight="1" x14ac:dyDescent="0.25">
      <c r="A70" s="49"/>
      <c r="B70" s="175">
        <v>15</v>
      </c>
      <c r="C70" s="177" t="str">
        <f ca="1">IFERROR(VLOOKUP($B70,Hinw_Abw!$AD:$AF,COLUMN(B15),0),"")</f>
        <v/>
      </c>
      <c r="D70" s="522" t="str">
        <f ca="1">IFERROR(VLOOKUP($B70,Hinw_Abw!$AD:$AF,COLUMN(C15),0),"")</f>
        <v/>
      </c>
      <c r="E70" s="522"/>
      <c r="F70" s="522"/>
      <c r="G70" s="49"/>
      <c r="H70" s="177">
        <v>15</v>
      </c>
      <c r="I70" s="178" t="str">
        <f ca="1">IFERROR(VLOOKUP($H70,Hinw_Abw!$Z:$AB,COLUMN(B15),0),"")</f>
        <v/>
      </c>
      <c r="J70" s="178" t="str">
        <f ca="1">IFERROR(VLOOKUP($H70,Hinw_Abw!$Z:$AB,COLUMN(C15),0),"")</f>
        <v/>
      </c>
      <c r="K70" s="49"/>
    </row>
    <row r="71" spans="1:11" s="179" customFormat="1" ht="45" customHeight="1" x14ac:dyDescent="0.25">
      <c r="A71" s="49"/>
      <c r="B71" s="175">
        <v>16</v>
      </c>
      <c r="C71" s="177" t="str">
        <f ca="1">IFERROR(VLOOKUP($B71,Hinw_Abw!$AD:$AF,COLUMN(B16),0),"")</f>
        <v/>
      </c>
      <c r="D71" s="522" t="str">
        <f ca="1">IFERROR(VLOOKUP($B71,Hinw_Abw!$AD:$AF,COLUMN(C16),0),"")</f>
        <v/>
      </c>
      <c r="E71" s="522"/>
      <c r="F71" s="522"/>
      <c r="G71" s="49"/>
      <c r="H71" s="177">
        <v>16</v>
      </c>
      <c r="I71" s="178" t="str">
        <f ca="1">IFERROR(VLOOKUP($H71,Hinw_Abw!$Z:$AB,COLUMN(B16),0),"")</f>
        <v/>
      </c>
      <c r="J71" s="178" t="str">
        <f ca="1">IFERROR(VLOOKUP($H71,Hinw_Abw!$Z:$AB,COLUMN(C16),0),"")</f>
        <v/>
      </c>
      <c r="K71" s="49"/>
    </row>
    <row r="72" spans="1:11" s="179" customFormat="1" ht="45" customHeight="1" x14ac:dyDescent="0.25">
      <c r="A72" s="49"/>
      <c r="B72" s="175">
        <v>17</v>
      </c>
      <c r="C72" s="177" t="str">
        <f ca="1">IFERROR(VLOOKUP($B72,Hinw_Abw!$AD:$AF,COLUMN(B17),0),"")</f>
        <v/>
      </c>
      <c r="D72" s="522" t="str">
        <f ca="1">IFERROR(VLOOKUP($B72,Hinw_Abw!$AD:$AF,COLUMN(C17),0),"")</f>
        <v/>
      </c>
      <c r="E72" s="522"/>
      <c r="F72" s="522"/>
      <c r="G72" s="49"/>
      <c r="H72" s="177">
        <v>17</v>
      </c>
      <c r="I72" s="178" t="str">
        <f ca="1">IFERROR(VLOOKUP($H72,Hinw_Abw!$Z:$AB,COLUMN(B17),0),"")</f>
        <v/>
      </c>
      <c r="J72" s="178" t="str">
        <f ca="1">IFERROR(VLOOKUP($H72,Hinw_Abw!$Z:$AB,COLUMN(C17),0),"")</f>
        <v/>
      </c>
      <c r="K72" s="49"/>
    </row>
    <row r="73" spans="1:11" s="179" customFormat="1" ht="45" customHeight="1" x14ac:dyDescent="0.25">
      <c r="A73" s="49"/>
      <c r="B73" s="175">
        <v>18</v>
      </c>
      <c r="C73" s="177" t="str">
        <f ca="1">IFERROR(VLOOKUP($B73,Hinw_Abw!$AD:$AF,COLUMN(B18),0),"")</f>
        <v/>
      </c>
      <c r="D73" s="522" t="str">
        <f ca="1">IFERROR(VLOOKUP($B73,Hinw_Abw!$AD:$AF,COLUMN(C18),0),"")</f>
        <v/>
      </c>
      <c r="E73" s="522"/>
      <c r="F73" s="522"/>
      <c r="G73" s="49"/>
      <c r="H73" s="177">
        <v>18</v>
      </c>
      <c r="I73" s="178" t="str">
        <f ca="1">IFERROR(VLOOKUP($H73,Hinw_Abw!$Z:$AB,COLUMN(B18),0),"")</f>
        <v/>
      </c>
      <c r="J73" s="178" t="str">
        <f ca="1">IFERROR(VLOOKUP($H73,Hinw_Abw!$Z:$AB,COLUMN(C18),0),"")</f>
        <v/>
      </c>
      <c r="K73" s="49"/>
    </row>
    <row r="74" spans="1:11" s="179" customFormat="1" ht="45" customHeight="1" x14ac:dyDescent="0.25">
      <c r="A74" s="49"/>
      <c r="B74" s="175">
        <v>19</v>
      </c>
      <c r="C74" s="177" t="str">
        <f ca="1">IFERROR(VLOOKUP($B74,Hinw_Abw!$AD:$AF,COLUMN(B19),0),"")</f>
        <v/>
      </c>
      <c r="D74" s="522" t="str">
        <f ca="1">IFERROR(VLOOKUP($B74,Hinw_Abw!$AD:$AF,COLUMN(C19),0),"")</f>
        <v/>
      </c>
      <c r="E74" s="522"/>
      <c r="F74" s="522"/>
      <c r="G74" s="49"/>
      <c r="H74" s="177">
        <v>19</v>
      </c>
      <c r="I74" s="178" t="str">
        <f ca="1">IFERROR(VLOOKUP($H74,Hinw_Abw!$Z:$AB,COLUMN(B19),0),"")</f>
        <v/>
      </c>
      <c r="J74" s="178" t="str">
        <f ca="1">IFERROR(VLOOKUP($H74,Hinw_Abw!$Z:$AB,COLUMN(C19),0),"")</f>
        <v/>
      </c>
      <c r="K74" s="49"/>
    </row>
    <row r="75" spans="1:11" s="179" customFormat="1" ht="45" customHeight="1" x14ac:dyDescent="0.25">
      <c r="A75" s="49"/>
      <c r="B75" s="175">
        <v>20</v>
      </c>
      <c r="C75" s="177" t="str">
        <f ca="1">IFERROR(VLOOKUP($B75,Hinw_Abw!$AD:$AF,COLUMN(B20),0),"")</f>
        <v/>
      </c>
      <c r="D75" s="522" t="str">
        <f ca="1">IFERROR(VLOOKUP($B75,Hinw_Abw!$AD:$AF,COLUMN(C20),0),"")</f>
        <v/>
      </c>
      <c r="E75" s="522"/>
      <c r="F75" s="522"/>
      <c r="G75" s="49"/>
      <c r="H75" s="177">
        <v>20</v>
      </c>
      <c r="I75" s="178" t="str">
        <f ca="1">IFERROR(VLOOKUP($H75,Hinw_Abw!$Z:$AB,COLUMN(B20),0),"")</f>
        <v/>
      </c>
      <c r="J75" s="178" t="str">
        <f ca="1">IFERROR(VLOOKUP($H75,Hinw_Abw!$Z:$AB,COLUMN(C20),0),"")</f>
        <v/>
      </c>
      <c r="K75" s="49"/>
    </row>
    <row r="76" spans="1:11" s="179" customFormat="1" ht="45" customHeight="1" x14ac:dyDescent="0.25">
      <c r="A76" s="49"/>
      <c r="B76" s="175">
        <v>21</v>
      </c>
      <c r="C76" s="177" t="str">
        <f ca="1">IFERROR(VLOOKUP($B76,Hinw_Abw!$AD:$AF,COLUMN(B21),0),"")</f>
        <v/>
      </c>
      <c r="D76" s="522" t="str">
        <f ca="1">IFERROR(VLOOKUP($B76,Hinw_Abw!$AD:$AF,COLUMN(C21),0),"")</f>
        <v/>
      </c>
      <c r="E76" s="522"/>
      <c r="F76" s="522"/>
      <c r="G76" s="49"/>
      <c r="H76" s="177">
        <v>21</v>
      </c>
      <c r="I76" s="178" t="str">
        <f ca="1">IFERROR(VLOOKUP($H76,Hinw_Abw!$Z:$AB,COLUMN(B21),0),"")</f>
        <v/>
      </c>
      <c r="J76" s="178" t="str">
        <f ca="1">IFERROR(VLOOKUP($H76,Hinw_Abw!$Z:$AB,COLUMN(C21),0),"")</f>
        <v/>
      </c>
      <c r="K76" s="49"/>
    </row>
    <row r="77" spans="1:11" s="179" customFormat="1" ht="45" customHeight="1" x14ac:dyDescent="0.25">
      <c r="A77" s="49"/>
      <c r="B77" s="175">
        <v>22</v>
      </c>
      <c r="C77" s="177" t="str">
        <f ca="1">IFERROR(VLOOKUP($B77,Hinw_Abw!$AD:$AF,COLUMN(B22),0),"")</f>
        <v/>
      </c>
      <c r="D77" s="522" t="str">
        <f ca="1">IFERROR(VLOOKUP($B77,Hinw_Abw!$AD:$AF,COLUMN(C22),0),"")</f>
        <v/>
      </c>
      <c r="E77" s="522"/>
      <c r="F77" s="522"/>
      <c r="G77" s="49"/>
      <c r="H77" s="177">
        <v>22</v>
      </c>
      <c r="I77" s="178" t="str">
        <f ca="1">IFERROR(VLOOKUP($H77,Hinw_Abw!$Z:$AB,COLUMN(B22),0),"")</f>
        <v/>
      </c>
      <c r="J77" s="178" t="str">
        <f ca="1">IFERROR(VLOOKUP($H77,Hinw_Abw!$Z:$AB,COLUMN(C22),0),"")</f>
        <v/>
      </c>
      <c r="K77" s="49"/>
    </row>
    <row r="78" spans="1:11" s="179" customFormat="1" ht="45" customHeight="1" x14ac:dyDescent="0.25">
      <c r="A78" s="49"/>
      <c r="B78" s="175">
        <v>23</v>
      </c>
      <c r="C78" s="177" t="str">
        <f ca="1">IFERROR(VLOOKUP($B78,Hinw_Abw!$AD:$AF,COLUMN(B23),0),"")</f>
        <v/>
      </c>
      <c r="D78" s="522" t="str">
        <f ca="1">IFERROR(VLOOKUP($B78,Hinw_Abw!$AD:$AF,COLUMN(C23),0),"")</f>
        <v/>
      </c>
      <c r="E78" s="522"/>
      <c r="F78" s="522"/>
      <c r="G78" s="49"/>
      <c r="H78" s="177">
        <v>23</v>
      </c>
      <c r="I78" s="178" t="str">
        <f ca="1">IFERROR(VLOOKUP($H78,Hinw_Abw!$Z:$AB,COLUMN(B23),0),"")</f>
        <v/>
      </c>
      <c r="J78" s="178" t="str">
        <f ca="1">IFERROR(VLOOKUP($H78,Hinw_Abw!$Z:$AB,COLUMN(C23),0),"")</f>
        <v/>
      </c>
      <c r="K78" s="49"/>
    </row>
    <row r="79" spans="1:11" s="179" customFormat="1" ht="45" customHeight="1" x14ac:dyDescent="0.25">
      <c r="A79" s="49"/>
      <c r="B79" s="175">
        <v>24</v>
      </c>
      <c r="C79" s="177" t="str">
        <f ca="1">IFERROR(VLOOKUP($B79,Hinw_Abw!$AD:$AF,COLUMN(B24),0),"")</f>
        <v/>
      </c>
      <c r="D79" s="522" t="str">
        <f ca="1">IFERROR(VLOOKUP($B79,Hinw_Abw!$AD:$AF,COLUMN(C24),0),"")</f>
        <v/>
      </c>
      <c r="E79" s="522"/>
      <c r="F79" s="522"/>
      <c r="G79" s="49"/>
      <c r="H79" s="177">
        <v>24</v>
      </c>
      <c r="I79" s="178" t="str">
        <f ca="1">IFERROR(VLOOKUP($H79,Hinw_Abw!$Z:$AB,COLUMN(B24),0),"")</f>
        <v/>
      </c>
      <c r="J79" s="178" t="str">
        <f ca="1">IFERROR(VLOOKUP($H79,Hinw_Abw!$Z:$AB,COLUMN(C24),0),"")</f>
        <v/>
      </c>
      <c r="K79" s="49"/>
    </row>
    <row r="80" spans="1:11" s="179" customFormat="1" ht="45" customHeight="1" x14ac:dyDescent="0.25">
      <c r="A80" s="49"/>
      <c r="B80" s="175">
        <v>25</v>
      </c>
      <c r="C80" s="177" t="str">
        <f ca="1">IFERROR(VLOOKUP($B80,Hinw_Abw!$AD:$AF,COLUMN(B25),0),"")</f>
        <v/>
      </c>
      <c r="D80" s="522" t="str">
        <f ca="1">IFERROR(VLOOKUP($B80,Hinw_Abw!$AD:$AF,COLUMN(C25),0),"")</f>
        <v/>
      </c>
      <c r="E80" s="522"/>
      <c r="F80" s="522"/>
      <c r="G80" s="49"/>
      <c r="H80" s="177">
        <v>25</v>
      </c>
      <c r="I80" s="178" t="str">
        <f ca="1">IFERROR(VLOOKUP($H80,Hinw_Abw!$Z:$AB,COLUMN(B25),0),"")</f>
        <v/>
      </c>
      <c r="J80" s="178" t="str">
        <f ca="1">IFERROR(VLOOKUP($H80,Hinw_Abw!$Z:$AB,COLUMN(C25),0),"")</f>
        <v/>
      </c>
      <c r="K80" s="49"/>
    </row>
    <row r="81" spans="1:11" s="179" customFormat="1" ht="45" customHeight="1" x14ac:dyDescent="0.25">
      <c r="A81" s="49"/>
      <c r="B81" s="175">
        <v>26</v>
      </c>
      <c r="C81" s="177" t="str">
        <f ca="1">IFERROR(VLOOKUP($B81,Hinw_Abw!$AD:$AF,COLUMN(B26),0),"")</f>
        <v/>
      </c>
      <c r="D81" s="522" t="str">
        <f ca="1">IFERROR(VLOOKUP($B81,Hinw_Abw!$AD:$AF,COLUMN(C26),0),"")</f>
        <v/>
      </c>
      <c r="E81" s="522"/>
      <c r="F81" s="522"/>
      <c r="G81" s="49"/>
      <c r="H81" s="177">
        <v>26</v>
      </c>
      <c r="I81" s="178" t="str">
        <f ca="1">IFERROR(VLOOKUP($H81,Hinw_Abw!$Z:$AB,COLUMN(B26),0),"")</f>
        <v/>
      </c>
      <c r="J81" s="178" t="str">
        <f ca="1">IFERROR(VLOOKUP($H81,Hinw_Abw!$Z:$AB,COLUMN(C26),0),"")</f>
        <v/>
      </c>
      <c r="K81" s="49"/>
    </row>
    <row r="82" spans="1:11" s="179" customFormat="1" ht="45" customHeight="1" x14ac:dyDescent="0.25">
      <c r="A82" s="49"/>
      <c r="B82" s="175">
        <v>27</v>
      </c>
      <c r="C82" s="177" t="str">
        <f ca="1">IFERROR(VLOOKUP($B82,Hinw_Abw!$AD:$AF,COLUMN(B27),0),"")</f>
        <v/>
      </c>
      <c r="D82" s="522" t="str">
        <f ca="1">IFERROR(VLOOKUP($B82,Hinw_Abw!$AD:$AF,COLUMN(C27),0),"")</f>
        <v/>
      </c>
      <c r="E82" s="522"/>
      <c r="F82" s="522"/>
      <c r="G82" s="49"/>
      <c r="H82" s="177">
        <v>27</v>
      </c>
      <c r="I82" s="178" t="str">
        <f ca="1">IFERROR(VLOOKUP($H82,Hinw_Abw!$Z:$AB,COLUMN(B27),0),"")</f>
        <v/>
      </c>
      <c r="J82" s="178" t="str">
        <f ca="1">IFERROR(VLOOKUP($H82,Hinw_Abw!$Z:$AB,COLUMN(C27),0),"")</f>
        <v/>
      </c>
      <c r="K82" s="49"/>
    </row>
    <row r="83" spans="1:11" s="179" customFormat="1" ht="45" customHeight="1" x14ac:dyDescent="0.25">
      <c r="A83" s="49"/>
      <c r="B83" s="175">
        <v>28</v>
      </c>
      <c r="C83" s="177" t="str">
        <f ca="1">IFERROR(VLOOKUP($B83,Hinw_Abw!$AD:$AF,COLUMN(B28),0),"")</f>
        <v/>
      </c>
      <c r="D83" s="522" t="str">
        <f ca="1">IFERROR(VLOOKUP($B83,Hinw_Abw!$AD:$AF,COLUMN(C28),0),"")</f>
        <v/>
      </c>
      <c r="E83" s="522"/>
      <c r="F83" s="522"/>
      <c r="G83" s="49"/>
      <c r="H83" s="177">
        <v>28</v>
      </c>
      <c r="I83" s="178" t="str">
        <f ca="1">IFERROR(VLOOKUP($H83,Hinw_Abw!$Z:$AB,COLUMN(B28),0),"")</f>
        <v/>
      </c>
      <c r="J83" s="178" t="str">
        <f ca="1">IFERROR(VLOOKUP($H83,Hinw_Abw!$Z:$AB,COLUMN(C28),0),"")</f>
        <v/>
      </c>
      <c r="K83" s="49"/>
    </row>
    <row r="84" spans="1:11" s="179" customFormat="1" ht="45" customHeight="1" x14ac:dyDescent="0.25">
      <c r="A84" s="49"/>
      <c r="B84" s="175">
        <v>29</v>
      </c>
      <c r="C84" s="177" t="str">
        <f ca="1">IFERROR(VLOOKUP($B84,Hinw_Abw!$AD:$AF,COLUMN(B29),0),"")</f>
        <v/>
      </c>
      <c r="D84" s="522" t="str">
        <f ca="1">IFERROR(VLOOKUP($B84,Hinw_Abw!$AD:$AF,COLUMN(C29),0),"")</f>
        <v/>
      </c>
      <c r="E84" s="522"/>
      <c r="F84" s="522"/>
      <c r="G84" s="49"/>
      <c r="H84" s="177">
        <v>29</v>
      </c>
      <c r="I84" s="178" t="str">
        <f ca="1">IFERROR(VLOOKUP($H84,Hinw_Abw!$Z:$AB,COLUMN(B29),0),"")</f>
        <v/>
      </c>
      <c r="J84" s="178" t="str">
        <f ca="1">IFERROR(VLOOKUP($H84,Hinw_Abw!$Z:$AB,COLUMN(C29),0),"")</f>
        <v/>
      </c>
      <c r="K84" s="49"/>
    </row>
    <row r="85" spans="1:11" s="179" customFormat="1" ht="45" customHeight="1" x14ac:dyDescent="0.25">
      <c r="A85" s="49"/>
      <c r="B85" s="175">
        <v>30</v>
      </c>
      <c r="C85" s="177" t="str">
        <f ca="1">IFERROR(VLOOKUP($B85,Hinw_Abw!$AD:$AF,COLUMN(B30),0),"")</f>
        <v/>
      </c>
      <c r="D85" s="522" t="str">
        <f ca="1">IFERROR(VLOOKUP($B85,Hinw_Abw!$AD:$AF,COLUMN(C30),0),"")</f>
        <v/>
      </c>
      <c r="E85" s="522"/>
      <c r="F85" s="522"/>
      <c r="G85" s="49"/>
      <c r="H85" s="177">
        <v>30</v>
      </c>
      <c r="I85" s="178" t="str">
        <f ca="1">IFERROR(VLOOKUP($H85,Hinw_Abw!$Z:$AB,COLUMN(B30),0),"")</f>
        <v/>
      </c>
      <c r="J85" s="178" t="str">
        <f ca="1">IFERROR(VLOOKUP($H85,Hinw_Abw!$Z:$AB,COLUMN(C30),0),"")</f>
        <v/>
      </c>
      <c r="K85" s="49"/>
    </row>
    <row r="86" spans="1:11" s="179" customFormat="1" ht="45" customHeight="1" x14ac:dyDescent="0.25">
      <c r="A86" s="49"/>
      <c r="B86" s="175">
        <v>31</v>
      </c>
      <c r="C86" s="177" t="str">
        <f ca="1">IFERROR(VLOOKUP($B86,Hinw_Abw!$AD:$AF,COLUMN(B31),0),"")</f>
        <v/>
      </c>
      <c r="D86" s="522" t="str">
        <f ca="1">IFERROR(VLOOKUP($B86,Hinw_Abw!$AD:$AF,COLUMN(C31),0),"")</f>
        <v/>
      </c>
      <c r="E86" s="522"/>
      <c r="F86" s="522"/>
      <c r="G86" s="49"/>
      <c r="H86" s="177">
        <v>31</v>
      </c>
      <c r="I86" s="178" t="str">
        <f ca="1">IFERROR(VLOOKUP($H86,Hinw_Abw!$Z:$AB,COLUMN(B31),0),"")</f>
        <v/>
      </c>
      <c r="J86" s="178" t="str">
        <f ca="1">IFERROR(VLOOKUP($H86,Hinw_Abw!$Z:$AB,COLUMN(C31),0),"")</f>
        <v/>
      </c>
      <c r="K86" s="49"/>
    </row>
    <row r="87" spans="1:11" s="179" customFormat="1" ht="45" customHeight="1" x14ac:dyDescent="0.25">
      <c r="A87" s="49"/>
      <c r="B87" s="175">
        <v>32</v>
      </c>
      <c r="C87" s="177" t="str">
        <f ca="1">IFERROR(VLOOKUP($B87,Hinw_Abw!$AD:$AF,COLUMN(B32),0),"")</f>
        <v/>
      </c>
      <c r="D87" s="522" t="str">
        <f ca="1">IFERROR(VLOOKUP($B87,Hinw_Abw!$AD:$AF,COLUMN(C32),0),"")</f>
        <v/>
      </c>
      <c r="E87" s="522"/>
      <c r="F87" s="522"/>
      <c r="G87" s="49"/>
      <c r="H87" s="177">
        <v>32</v>
      </c>
      <c r="I87" s="178" t="str">
        <f ca="1">IFERROR(VLOOKUP($H87,Hinw_Abw!$Z:$AB,COLUMN(B32),0),"")</f>
        <v/>
      </c>
      <c r="J87" s="178" t="str">
        <f ca="1">IFERROR(VLOOKUP($H87,Hinw_Abw!$Z:$AB,COLUMN(C32),0),"")</f>
        <v/>
      </c>
      <c r="K87" s="49"/>
    </row>
    <row r="88" spans="1:11" s="179" customFormat="1" ht="45" customHeight="1" x14ac:dyDescent="0.25">
      <c r="A88" s="49"/>
      <c r="B88" s="175">
        <v>33</v>
      </c>
      <c r="C88" s="177" t="str">
        <f ca="1">IFERROR(VLOOKUP($B88,Hinw_Abw!$AD:$AF,COLUMN(B33),0),"")</f>
        <v/>
      </c>
      <c r="D88" s="522" t="str">
        <f ca="1">IFERROR(VLOOKUP($B88,Hinw_Abw!$AD:$AF,COLUMN(C33),0),"")</f>
        <v/>
      </c>
      <c r="E88" s="522"/>
      <c r="F88" s="522"/>
      <c r="G88" s="49"/>
      <c r="H88" s="177">
        <v>33</v>
      </c>
      <c r="I88" s="178" t="str">
        <f ca="1">IFERROR(VLOOKUP($H88,Hinw_Abw!$Z:$AB,COLUMN(B33),0),"")</f>
        <v/>
      </c>
      <c r="J88" s="178" t="str">
        <f ca="1">IFERROR(VLOOKUP($H88,Hinw_Abw!$Z:$AB,COLUMN(C33),0),"")</f>
        <v/>
      </c>
      <c r="K88" s="49"/>
    </row>
    <row r="89" spans="1:11" s="179" customFormat="1" ht="45" customHeight="1" x14ac:dyDescent="0.25">
      <c r="A89" s="49"/>
      <c r="B89" s="175">
        <v>34</v>
      </c>
      <c r="C89" s="177" t="str">
        <f ca="1">IFERROR(VLOOKUP($B89,Hinw_Abw!$AD:$AF,COLUMN(B34),0),"")</f>
        <v/>
      </c>
      <c r="D89" s="522" t="str">
        <f ca="1">IFERROR(VLOOKUP($B89,Hinw_Abw!$AD:$AF,COLUMN(C34),0),"")</f>
        <v/>
      </c>
      <c r="E89" s="522"/>
      <c r="F89" s="522"/>
      <c r="G89" s="49"/>
      <c r="H89" s="177">
        <v>34</v>
      </c>
      <c r="I89" s="178" t="str">
        <f ca="1">IFERROR(VLOOKUP($H89,Hinw_Abw!$Z:$AB,COLUMN(B34),0),"")</f>
        <v/>
      </c>
      <c r="J89" s="178" t="str">
        <f ca="1">IFERROR(VLOOKUP($H89,Hinw_Abw!$Z:$AB,COLUMN(C34),0),"")</f>
        <v/>
      </c>
      <c r="K89" s="49"/>
    </row>
    <row r="90" spans="1:11" s="179" customFormat="1" ht="45" customHeight="1" x14ac:dyDescent="0.25">
      <c r="A90" s="49"/>
      <c r="B90" s="175">
        <v>35</v>
      </c>
      <c r="C90" s="177" t="str">
        <f ca="1">IFERROR(VLOOKUP($B90,Hinw_Abw!$AD:$AF,COLUMN(B35),0),"")</f>
        <v/>
      </c>
      <c r="D90" s="522" t="str">
        <f ca="1">IFERROR(VLOOKUP($B90,Hinw_Abw!$AD:$AF,COLUMN(C35),0),"")</f>
        <v/>
      </c>
      <c r="E90" s="522"/>
      <c r="F90" s="522"/>
      <c r="G90" s="49"/>
      <c r="H90" s="177">
        <v>35</v>
      </c>
      <c r="I90" s="178" t="str">
        <f ca="1">IFERROR(VLOOKUP($H90,Hinw_Abw!$Z:$AB,COLUMN(B35),0),"")</f>
        <v/>
      </c>
      <c r="J90" s="178" t="str">
        <f ca="1">IFERROR(VLOOKUP($H90,Hinw_Abw!$Z:$AB,COLUMN(C35),0),"")</f>
        <v/>
      </c>
      <c r="K90" s="49"/>
    </row>
    <row r="91" spans="1:11" s="179" customFormat="1" ht="45" customHeight="1" x14ac:dyDescent="0.25">
      <c r="A91" s="49"/>
      <c r="B91" s="175">
        <v>36</v>
      </c>
      <c r="C91" s="177" t="str">
        <f ca="1">IFERROR(VLOOKUP($B91,Hinw_Abw!$AD:$AF,COLUMN(B36),0),"")</f>
        <v/>
      </c>
      <c r="D91" s="522" t="str">
        <f ca="1">IFERROR(VLOOKUP($B91,Hinw_Abw!$AD:$AF,COLUMN(C36),0),"")</f>
        <v/>
      </c>
      <c r="E91" s="522"/>
      <c r="F91" s="522"/>
      <c r="G91" s="49"/>
      <c r="H91" s="177">
        <v>36</v>
      </c>
      <c r="I91" s="178" t="str">
        <f ca="1">IFERROR(VLOOKUP($H91,Hinw_Abw!$Z:$AB,COLUMN(B36),0),"")</f>
        <v/>
      </c>
      <c r="J91" s="178" t="str">
        <f ca="1">IFERROR(VLOOKUP($H91,Hinw_Abw!$Z:$AB,COLUMN(C36),0),"")</f>
        <v/>
      </c>
      <c r="K91" s="49"/>
    </row>
    <row r="92" spans="1:11" s="179" customFormat="1" ht="45" customHeight="1" x14ac:dyDescent="0.25">
      <c r="A92" s="49"/>
      <c r="B92" s="175">
        <v>37</v>
      </c>
      <c r="C92" s="177" t="str">
        <f ca="1">IFERROR(VLOOKUP($B92,Hinw_Abw!$AD:$AF,COLUMN(B37),0),"")</f>
        <v/>
      </c>
      <c r="D92" s="522" t="str">
        <f ca="1">IFERROR(VLOOKUP($B92,Hinw_Abw!$AD:$AF,COLUMN(C37),0),"")</f>
        <v/>
      </c>
      <c r="E92" s="522"/>
      <c r="F92" s="522"/>
      <c r="G92" s="49"/>
      <c r="H92" s="177">
        <v>37</v>
      </c>
      <c r="I92" s="178" t="str">
        <f ca="1">IFERROR(VLOOKUP($H92,Hinw_Abw!$Z:$AB,COLUMN(B37),0),"")</f>
        <v/>
      </c>
      <c r="J92" s="178" t="str">
        <f ca="1">IFERROR(VLOOKUP($H92,Hinw_Abw!$Z:$AB,COLUMN(C37),0),"")</f>
        <v/>
      </c>
      <c r="K92" s="49"/>
    </row>
    <row r="93" spans="1:11" s="179" customFormat="1" ht="45" customHeight="1" x14ac:dyDescent="0.25">
      <c r="A93" s="49"/>
      <c r="B93" s="175">
        <v>38</v>
      </c>
      <c r="C93" s="177" t="str">
        <f ca="1">IFERROR(VLOOKUP($B93,Hinw_Abw!$AD:$AF,COLUMN(B38),0),"")</f>
        <v/>
      </c>
      <c r="D93" s="522" t="str">
        <f ca="1">IFERROR(VLOOKUP($B93,Hinw_Abw!$AD:$AF,COLUMN(C38),0),"")</f>
        <v/>
      </c>
      <c r="E93" s="522"/>
      <c r="F93" s="522"/>
      <c r="G93" s="49"/>
      <c r="H93" s="177">
        <v>38</v>
      </c>
      <c r="I93" s="178" t="str">
        <f ca="1">IFERROR(VLOOKUP($H93,Hinw_Abw!$Z:$AB,COLUMN(B38),0),"")</f>
        <v/>
      </c>
      <c r="J93" s="178" t="str">
        <f ca="1">IFERROR(VLOOKUP($H93,Hinw_Abw!$Z:$AB,COLUMN(C38),0),"")</f>
        <v/>
      </c>
      <c r="K93" s="49"/>
    </row>
    <row r="94" spans="1:11" s="179" customFormat="1" ht="45" customHeight="1" x14ac:dyDescent="0.25">
      <c r="A94" s="49"/>
      <c r="B94" s="175">
        <v>39</v>
      </c>
      <c r="C94" s="177" t="str">
        <f ca="1">IFERROR(VLOOKUP($B94,Hinw_Abw!$AD:$AF,COLUMN(B39),0),"")</f>
        <v/>
      </c>
      <c r="D94" s="522" t="str">
        <f ca="1">IFERROR(VLOOKUP($B94,Hinw_Abw!$AD:$AF,COLUMN(C39),0),"")</f>
        <v/>
      </c>
      <c r="E94" s="522"/>
      <c r="F94" s="522"/>
      <c r="G94" s="49"/>
      <c r="H94" s="177">
        <v>39</v>
      </c>
      <c r="I94" s="178" t="str">
        <f ca="1">IFERROR(VLOOKUP($H94,Hinw_Abw!$Z:$AB,COLUMN(B39),0),"")</f>
        <v/>
      </c>
      <c r="J94" s="178" t="str">
        <f ca="1">IFERROR(VLOOKUP($H94,Hinw_Abw!$Z:$AB,COLUMN(C39),0),"")</f>
        <v/>
      </c>
      <c r="K94" s="49"/>
    </row>
    <row r="95" spans="1:11" s="179" customFormat="1" ht="45" customHeight="1" x14ac:dyDescent="0.25">
      <c r="A95" s="49"/>
      <c r="B95" s="175">
        <v>40</v>
      </c>
      <c r="C95" s="177" t="str">
        <f ca="1">IFERROR(VLOOKUP($B95,Hinw_Abw!$AD:$AF,COLUMN(B40),0),"")</f>
        <v/>
      </c>
      <c r="D95" s="522" t="str">
        <f ca="1">IFERROR(VLOOKUP($B95,Hinw_Abw!$AD:$AF,COLUMN(C40),0),"")</f>
        <v/>
      </c>
      <c r="E95" s="522"/>
      <c r="F95" s="522"/>
      <c r="G95" s="49"/>
      <c r="H95" s="177">
        <v>40</v>
      </c>
      <c r="I95" s="178" t="str">
        <f ca="1">IFERROR(VLOOKUP($H95,Hinw_Abw!$Z:$AB,COLUMN(B40),0),"")</f>
        <v/>
      </c>
      <c r="J95" s="178" t="str">
        <f ca="1">IFERROR(VLOOKUP($H95,Hinw_Abw!$Z:$AB,COLUMN(C40),0),"")</f>
        <v/>
      </c>
      <c r="K95" s="49"/>
    </row>
    <row r="96" spans="1:11" s="179" customFormat="1" ht="45" customHeight="1" x14ac:dyDescent="0.25">
      <c r="A96" s="49"/>
      <c r="B96" s="175">
        <v>41</v>
      </c>
      <c r="C96" s="177" t="str">
        <f ca="1">IFERROR(VLOOKUP($B96,Hinw_Abw!$AD:$AF,COLUMN(B41),0),"")</f>
        <v/>
      </c>
      <c r="D96" s="522" t="str">
        <f ca="1">IFERROR(VLOOKUP($B96,Hinw_Abw!$AD:$AF,COLUMN(C41),0),"")</f>
        <v/>
      </c>
      <c r="E96" s="522"/>
      <c r="F96" s="522"/>
      <c r="G96" s="49"/>
      <c r="H96" s="177">
        <v>41</v>
      </c>
      <c r="I96" s="178" t="str">
        <f ca="1">IFERROR(VLOOKUP($H96,Hinw_Abw!$Z:$AB,COLUMN(B41),0),"")</f>
        <v/>
      </c>
      <c r="J96" s="178" t="str">
        <f ca="1">IFERROR(VLOOKUP($H96,Hinw_Abw!$Z:$AB,COLUMN(C41),0),"")</f>
        <v/>
      </c>
      <c r="K96" s="49"/>
    </row>
    <row r="97" spans="1:11" s="179" customFormat="1" ht="45" customHeight="1" x14ac:dyDescent="0.25">
      <c r="A97" s="49"/>
      <c r="B97" s="175">
        <v>42</v>
      </c>
      <c r="C97" s="177" t="str">
        <f ca="1">IFERROR(VLOOKUP($B97,Hinw_Abw!$AD:$AF,COLUMN(B42),0),"")</f>
        <v/>
      </c>
      <c r="D97" s="522" t="str">
        <f ca="1">IFERROR(VLOOKUP($B97,Hinw_Abw!$AD:$AF,COLUMN(C42),0),"")</f>
        <v/>
      </c>
      <c r="E97" s="522"/>
      <c r="F97" s="522"/>
      <c r="G97" s="49"/>
      <c r="H97" s="177">
        <v>42</v>
      </c>
      <c r="I97" s="178" t="str">
        <f ca="1">IFERROR(VLOOKUP($H97,Hinw_Abw!$Z:$AB,COLUMN(B42),0),"")</f>
        <v/>
      </c>
      <c r="J97" s="178" t="str">
        <f ca="1">IFERROR(VLOOKUP($H97,Hinw_Abw!$Z:$AB,COLUMN(C42),0),"")</f>
        <v/>
      </c>
      <c r="K97" s="49"/>
    </row>
    <row r="98" spans="1:11" s="179" customFormat="1" ht="45" customHeight="1" x14ac:dyDescent="0.25">
      <c r="A98" s="49"/>
      <c r="B98" s="175">
        <v>43</v>
      </c>
      <c r="C98" s="177" t="str">
        <f ca="1">IFERROR(VLOOKUP($B98,Hinw_Abw!$AD:$AF,COLUMN(B43),0),"")</f>
        <v/>
      </c>
      <c r="D98" s="522" t="str">
        <f ca="1">IFERROR(VLOOKUP($B98,Hinw_Abw!$AD:$AF,COLUMN(C43),0),"")</f>
        <v/>
      </c>
      <c r="E98" s="522"/>
      <c r="F98" s="522"/>
      <c r="G98" s="49"/>
      <c r="H98" s="177">
        <v>43</v>
      </c>
      <c r="I98" s="178" t="str">
        <f ca="1">IFERROR(VLOOKUP($H98,Hinw_Abw!$Z:$AB,COLUMN(B43),0),"")</f>
        <v/>
      </c>
      <c r="J98" s="178" t="str">
        <f ca="1">IFERROR(VLOOKUP($H98,Hinw_Abw!$Z:$AB,COLUMN(C43),0),"")</f>
        <v/>
      </c>
      <c r="K98" s="49"/>
    </row>
    <row r="99" spans="1:11" s="179" customFormat="1" ht="45" customHeight="1" x14ac:dyDescent="0.25">
      <c r="A99" s="49"/>
      <c r="B99" s="175">
        <v>44</v>
      </c>
      <c r="C99" s="177" t="str">
        <f ca="1">IFERROR(VLOOKUP($B99,Hinw_Abw!$AD:$AF,COLUMN(B44),0),"")</f>
        <v/>
      </c>
      <c r="D99" s="522" t="str">
        <f ca="1">IFERROR(VLOOKUP($B99,Hinw_Abw!$AD:$AF,COLUMN(C44),0),"")</f>
        <v/>
      </c>
      <c r="E99" s="522"/>
      <c r="F99" s="522"/>
      <c r="G99" s="49"/>
      <c r="H99" s="177">
        <v>44</v>
      </c>
      <c r="I99" s="178" t="str">
        <f ca="1">IFERROR(VLOOKUP($H99,Hinw_Abw!$Z:$AB,COLUMN(B44),0),"")</f>
        <v/>
      </c>
      <c r="J99" s="178" t="str">
        <f ca="1">IFERROR(VLOOKUP($H99,Hinw_Abw!$Z:$AB,COLUMN(C44),0),"")</f>
        <v/>
      </c>
      <c r="K99" s="49"/>
    </row>
    <row r="100" spans="1:11" s="179" customFormat="1" ht="45" customHeight="1" x14ac:dyDescent="0.25">
      <c r="A100" s="49"/>
      <c r="B100" s="175">
        <v>45</v>
      </c>
      <c r="C100" s="177" t="str">
        <f ca="1">IFERROR(VLOOKUP($B100,Hinw_Abw!$AD:$AF,COLUMN(B45),0),"")</f>
        <v/>
      </c>
      <c r="D100" s="522" t="str">
        <f ca="1">IFERROR(VLOOKUP($B100,Hinw_Abw!$AD:$AF,COLUMN(C45),0),"")</f>
        <v/>
      </c>
      <c r="E100" s="522"/>
      <c r="F100" s="522"/>
      <c r="G100" s="49"/>
      <c r="H100" s="177">
        <v>45</v>
      </c>
      <c r="I100" s="178" t="str">
        <f ca="1">IFERROR(VLOOKUP($H100,Hinw_Abw!$Z:$AB,COLUMN(B45),0),"")</f>
        <v/>
      </c>
      <c r="J100" s="178" t="str">
        <f ca="1">IFERROR(VLOOKUP($H100,Hinw_Abw!$Z:$AB,COLUMN(C45),0),"")</f>
        <v/>
      </c>
      <c r="K100" s="49"/>
    </row>
    <row r="101" spans="1:11" s="179" customFormat="1" ht="45" customHeight="1" x14ac:dyDescent="0.25">
      <c r="A101" s="49"/>
      <c r="B101" s="175">
        <v>46</v>
      </c>
      <c r="C101" s="177" t="str">
        <f ca="1">IFERROR(VLOOKUP($B101,Hinw_Abw!$AD:$AF,COLUMN(B46),0),"")</f>
        <v/>
      </c>
      <c r="D101" s="522" t="str">
        <f ca="1">IFERROR(VLOOKUP($B101,Hinw_Abw!$AD:$AF,COLUMN(C46),0),"")</f>
        <v/>
      </c>
      <c r="E101" s="522"/>
      <c r="F101" s="522"/>
      <c r="G101" s="49"/>
      <c r="H101" s="177">
        <v>46</v>
      </c>
      <c r="I101" s="178" t="str">
        <f ca="1">IFERROR(VLOOKUP($H101,Hinw_Abw!$Z:$AB,COLUMN(B46),0),"")</f>
        <v/>
      </c>
      <c r="J101" s="178" t="str">
        <f ca="1">IFERROR(VLOOKUP($H101,Hinw_Abw!$Z:$AB,COLUMN(C46),0),"")</f>
        <v/>
      </c>
      <c r="K101" s="49"/>
    </row>
    <row r="102" spans="1:11" s="179" customFormat="1" ht="45" customHeight="1" x14ac:dyDescent="0.25">
      <c r="A102" s="49"/>
      <c r="B102" s="175">
        <v>47</v>
      </c>
      <c r="C102" s="177" t="str">
        <f ca="1">IFERROR(VLOOKUP($B102,Hinw_Abw!$AD:$AF,COLUMN(B47),0),"")</f>
        <v/>
      </c>
      <c r="D102" s="522" t="str">
        <f ca="1">IFERROR(VLOOKUP($B102,Hinw_Abw!$AD:$AF,COLUMN(C47),0),"")</f>
        <v/>
      </c>
      <c r="E102" s="522"/>
      <c r="F102" s="522"/>
      <c r="G102" s="49"/>
      <c r="H102" s="177">
        <v>47</v>
      </c>
      <c r="I102" s="178" t="str">
        <f ca="1">IFERROR(VLOOKUP($H102,Hinw_Abw!$Z:$AB,COLUMN(B47),0),"")</f>
        <v/>
      </c>
      <c r="J102" s="178" t="str">
        <f ca="1">IFERROR(VLOOKUP($H102,Hinw_Abw!$Z:$AB,COLUMN(C47),0),"")</f>
        <v/>
      </c>
      <c r="K102" s="49"/>
    </row>
    <row r="103" spans="1:11" s="179" customFormat="1" ht="45" customHeight="1" x14ac:dyDescent="0.25">
      <c r="A103" s="49"/>
      <c r="B103" s="175">
        <v>48</v>
      </c>
      <c r="C103" s="177" t="str">
        <f ca="1">IFERROR(VLOOKUP($B103,Hinw_Abw!$AD:$AF,COLUMN(B48),0),"")</f>
        <v/>
      </c>
      <c r="D103" s="522" t="str">
        <f ca="1">IFERROR(VLOOKUP($B103,Hinw_Abw!$AD:$AF,COLUMN(C48),0),"")</f>
        <v/>
      </c>
      <c r="E103" s="522"/>
      <c r="F103" s="522"/>
      <c r="G103" s="49"/>
      <c r="H103" s="177">
        <v>48</v>
      </c>
      <c r="I103" s="178" t="str">
        <f ca="1">IFERROR(VLOOKUP($H103,Hinw_Abw!$Z:$AB,COLUMN(B48),0),"")</f>
        <v/>
      </c>
      <c r="J103" s="178" t="str">
        <f ca="1">IFERROR(VLOOKUP($H103,Hinw_Abw!$Z:$AB,COLUMN(C48),0),"")</f>
        <v/>
      </c>
      <c r="K103" s="49"/>
    </row>
    <row r="104" spans="1:11" s="179" customFormat="1" ht="45" customHeight="1" x14ac:dyDescent="0.25">
      <c r="A104" s="49"/>
      <c r="B104" s="175">
        <v>49</v>
      </c>
      <c r="C104" s="177" t="str">
        <f ca="1">IFERROR(VLOOKUP($B104,Hinw_Abw!$AD:$AF,COLUMN(B49),0),"")</f>
        <v/>
      </c>
      <c r="D104" s="522" t="str">
        <f ca="1">IFERROR(VLOOKUP($B104,Hinw_Abw!$AD:$AF,COLUMN(C49),0),"")</f>
        <v/>
      </c>
      <c r="E104" s="522"/>
      <c r="F104" s="522"/>
      <c r="G104" s="49"/>
      <c r="H104" s="177">
        <v>49</v>
      </c>
      <c r="I104" s="178" t="str">
        <f ca="1">IFERROR(VLOOKUP($H104,Hinw_Abw!$Z:$AB,COLUMN(B49),0),"")</f>
        <v/>
      </c>
      <c r="J104" s="178" t="str">
        <f ca="1">IFERROR(VLOOKUP($H104,Hinw_Abw!$Z:$AB,COLUMN(C49),0),"")</f>
        <v/>
      </c>
      <c r="K104" s="49"/>
    </row>
    <row r="105" spans="1:11" s="179" customFormat="1" ht="45" customHeight="1" x14ac:dyDescent="0.25">
      <c r="A105" s="49"/>
      <c r="B105" s="175">
        <v>50</v>
      </c>
      <c r="C105" s="177" t="str">
        <f ca="1">IFERROR(VLOOKUP($B105,Hinw_Abw!$AD:$AF,COLUMN(B50),0),"")</f>
        <v/>
      </c>
      <c r="D105" s="522" t="str">
        <f ca="1">IFERROR(VLOOKUP($B105,Hinw_Abw!$AD:$AF,COLUMN(C50),0),"")</f>
        <v/>
      </c>
      <c r="E105" s="522"/>
      <c r="F105" s="522"/>
      <c r="G105" s="49"/>
      <c r="H105" s="177">
        <v>50</v>
      </c>
      <c r="I105" s="178" t="str">
        <f ca="1">IFERROR(VLOOKUP($H105,Hinw_Abw!$Z:$AB,COLUMN(B50),0),"")</f>
        <v/>
      </c>
      <c r="J105" s="178" t="str">
        <f ca="1">IFERROR(VLOOKUP($H105,Hinw_Abw!$Z:$AB,COLUMN(C50),0),"")</f>
        <v/>
      </c>
      <c r="K105" s="49"/>
    </row>
  </sheetData>
  <sheetProtection algorithmName="SHA-512" hashValue="UerglDad7voW6dL4oYT5+/smJtlwmo2JRhhAHwWApb1FJ0EOvi2ZUe0M3FggdehE6QyE9tOs2u4luw0OM/e4rg==" saltValue="UwwQS12KKn9VLdltTW9IQA==" spinCount="100000" sheet="1" selectLockedCells="1"/>
  <mergeCells count="78">
    <mergeCell ref="F24:G24"/>
    <mergeCell ref="H24:J24"/>
    <mergeCell ref="E15:G15"/>
    <mergeCell ref="H15:I15"/>
    <mergeCell ref="E16:J16"/>
    <mergeCell ref="E17:J17"/>
    <mergeCell ref="E18:J18"/>
    <mergeCell ref="E19:F19"/>
    <mergeCell ref="G19:J19"/>
    <mergeCell ref="E20:J20"/>
    <mergeCell ref="F22:G22"/>
    <mergeCell ref="H22:J22"/>
    <mergeCell ref="F23:G23"/>
    <mergeCell ref="H23:J23"/>
    <mergeCell ref="C26:E26"/>
    <mergeCell ref="F26:G26"/>
    <mergeCell ref="H26:J26"/>
    <mergeCell ref="C34:E34"/>
    <mergeCell ref="F34:H34"/>
    <mergeCell ref="I34:J34"/>
    <mergeCell ref="D57:F57"/>
    <mergeCell ref="D42:D43"/>
    <mergeCell ref="C35:E35"/>
    <mergeCell ref="F35:H35"/>
    <mergeCell ref="I35:J35"/>
    <mergeCell ref="B45:B48"/>
    <mergeCell ref="C45:J48"/>
    <mergeCell ref="C50:J50"/>
    <mergeCell ref="D55:F55"/>
    <mergeCell ref="D56:F56"/>
    <mergeCell ref="D69:F69"/>
    <mergeCell ref="D58:F58"/>
    <mergeCell ref="D59:F59"/>
    <mergeCell ref="D60:F60"/>
    <mergeCell ref="D61:F61"/>
    <mergeCell ref="D62:F62"/>
    <mergeCell ref="D63:F63"/>
    <mergeCell ref="D64:F64"/>
    <mergeCell ref="D65:F65"/>
    <mergeCell ref="D66:F66"/>
    <mergeCell ref="D67:F67"/>
    <mergeCell ref="D68:F68"/>
    <mergeCell ref="D81:F81"/>
    <mergeCell ref="D70:F70"/>
    <mergeCell ref="D71:F71"/>
    <mergeCell ref="D72:F72"/>
    <mergeCell ref="D73:F73"/>
    <mergeCell ref="D74:F74"/>
    <mergeCell ref="D75:F75"/>
    <mergeCell ref="D76:F76"/>
    <mergeCell ref="D77:F77"/>
    <mergeCell ref="D78:F78"/>
    <mergeCell ref="D79:F79"/>
    <mergeCell ref="D80:F80"/>
    <mergeCell ref="D93:F93"/>
    <mergeCell ref="D82:F82"/>
    <mergeCell ref="D83:F83"/>
    <mergeCell ref="D84:F84"/>
    <mergeCell ref="D85:F85"/>
    <mergeCell ref="D86:F86"/>
    <mergeCell ref="D87:F87"/>
    <mergeCell ref="D88:F88"/>
    <mergeCell ref="D89:F89"/>
    <mergeCell ref="D90:F90"/>
    <mergeCell ref="D91:F91"/>
    <mergeCell ref="D92:F92"/>
    <mergeCell ref="D105:F105"/>
    <mergeCell ref="D94:F94"/>
    <mergeCell ref="D95:F95"/>
    <mergeCell ref="D96:F96"/>
    <mergeCell ref="D97:F97"/>
    <mergeCell ref="D98:F98"/>
    <mergeCell ref="D99:F99"/>
    <mergeCell ref="D100:F100"/>
    <mergeCell ref="D101:F101"/>
    <mergeCell ref="D102:F102"/>
    <mergeCell ref="D103:F103"/>
    <mergeCell ref="D104:F104"/>
  </mergeCells>
  <conditionalFormatting sqref="B57:B105">
    <cfRule type="expression" dxfId="4" priority="2">
      <formula>AND($C57="",$D57="")</formula>
    </cfRule>
  </conditionalFormatting>
  <conditionalFormatting sqref="B55:F56 D57:F105">
    <cfRule type="expression" dxfId="3" priority="3">
      <formula>AND($C$56="",$D$56="")</formula>
    </cfRule>
  </conditionalFormatting>
  <conditionalFormatting sqref="C57:C105">
    <cfRule type="expression" dxfId="2" priority="1">
      <formula>AND($C57="",$D57="")</formula>
    </cfRule>
  </conditionalFormatting>
  <conditionalFormatting sqref="H57:H105">
    <cfRule type="expression" dxfId="1" priority="5">
      <formula>AND($I57="",$J57="")</formula>
    </cfRule>
  </conditionalFormatting>
  <conditionalFormatting sqref="H55:J56 I57:J105">
    <cfRule type="expression" dxfId="0" priority="4">
      <formula>AND($I$56="",$J$56="")</formula>
    </cfRule>
  </conditionalFormatting>
  <dataValidations count="2">
    <dataValidation type="date" errorStyle="information" operator="greaterThan" allowBlank="1" showInputMessage="1" showErrorMessage="1" errorTitle="Datumseingabe erforderlich" error="Bitte Datumswert eingeben." sqref="C40 C42" xr:uid="{78EF77DE-86F1-41A7-8240-0B659AAFB7E7}">
      <formula1>43466</formula1>
    </dataValidation>
    <dataValidation type="list" allowBlank="1" showInputMessage="1" showErrorMessage="1" sqref="C50:J50" xr:uid="{34B2D927-DEB9-4A10-8FDF-9176A0FA777C}">
      <formula1>$P$9:$P$13</formula1>
    </dataValidation>
  </dataValidations>
  <pageMargins left="0.70866141732283472" right="0.70866141732283472" top="0.78740157480314965" bottom="0.78740157480314965" header="0.31496062992125984" footer="0.31496062992125984"/>
  <pageSetup paperSize="9" scale="20"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3">
    <tabColor rgb="FF0070C0"/>
  </sheetPr>
  <dimension ref="A1:VS14"/>
  <sheetViews>
    <sheetView topLeftCell="QF1" workbookViewId="0">
      <selection activeCell="GJ1" sqref="GJ1:QI7"/>
    </sheetView>
  </sheetViews>
  <sheetFormatPr baseColWidth="10" defaultColWidth="11.42578125" defaultRowHeight="15" x14ac:dyDescent="0.25"/>
  <cols>
    <col min="1" max="2" width="10.7109375" customWidth="1"/>
    <col min="3" max="3" width="18.140625" bestFit="1" customWidth="1"/>
    <col min="4" max="578" width="10.7109375" customWidth="1"/>
  </cols>
  <sheetData>
    <row r="1" spans="1:591" x14ac:dyDescent="0.25">
      <c r="A1" t="s">
        <v>319</v>
      </c>
      <c r="B1" t="s">
        <v>52</v>
      </c>
      <c r="C1" t="s">
        <v>320</v>
      </c>
      <c r="D1" t="s">
        <v>320</v>
      </c>
      <c r="E1" t="s">
        <v>320</v>
      </c>
      <c r="F1" t="s">
        <v>320</v>
      </c>
      <c r="G1" t="s">
        <v>320</v>
      </c>
      <c r="H1" t="s">
        <v>320</v>
      </c>
      <c r="I1" t="s">
        <v>320</v>
      </c>
      <c r="J1" t="s">
        <v>320</v>
      </c>
      <c r="K1" t="s">
        <v>320</v>
      </c>
      <c r="L1" t="s">
        <v>320</v>
      </c>
      <c r="M1" t="s">
        <v>320</v>
      </c>
      <c r="N1" t="s">
        <v>320</v>
      </c>
      <c r="O1" t="s">
        <v>320</v>
      </c>
      <c r="P1" t="s">
        <v>320</v>
      </c>
      <c r="Q1" t="s">
        <v>320</v>
      </c>
      <c r="R1" t="s">
        <v>320</v>
      </c>
      <c r="S1" t="s">
        <v>320</v>
      </c>
      <c r="T1" t="s">
        <v>320</v>
      </c>
      <c r="U1" t="s">
        <v>320</v>
      </c>
      <c r="V1" t="s">
        <v>320</v>
      </c>
      <c r="W1" t="s">
        <v>320</v>
      </c>
      <c r="X1" t="s">
        <v>320</v>
      </c>
      <c r="Y1" t="s">
        <v>320</v>
      </c>
      <c r="Z1" t="s">
        <v>320</v>
      </c>
      <c r="AA1" t="s">
        <v>320</v>
      </c>
      <c r="AB1" t="s">
        <v>320</v>
      </c>
      <c r="AC1" t="s">
        <v>320</v>
      </c>
      <c r="AD1" t="s">
        <v>320</v>
      </c>
      <c r="AE1" t="s">
        <v>320</v>
      </c>
      <c r="AF1" t="s">
        <v>320</v>
      </c>
      <c r="AG1" t="s">
        <v>320</v>
      </c>
      <c r="AH1" t="s">
        <v>320</v>
      </c>
      <c r="AI1" t="s">
        <v>320</v>
      </c>
      <c r="AJ1" t="s">
        <v>320</v>
      </c>
      <c r="AK1" t="s">
        <v>320</v>
      </c>
      <c r="AL1" t="s">
        <v>320</v>
      </c>
      <c r="AM1" t="s">
        <v>320</v>
      </c>
      <c r="AN1" t="s">
        <v>42</v>
      </c>
      <c r="AO1" t="s">
        <v>42</v>
      </c>
      <c r="AP1" t="s">
        <v>42</v>
      </c>
      <c r="AQ1" t="s">
        <v>42</v>
      </c>
      <c r="AR1" t="s">
        <v>42</v>
      </c>
      <c r="AS1" t="s">
        <v>42</v>
      </c>
      <c r="AT1" t="s">
        <v>42</v>
      </c>
      <c r="AU1" t="s">
        <v>42</v>
      </c>
      <c r="AV1" t="s">
        <v>42</v>
      </c>
      <c r="AW1" t="s">
        <v>42</v>
      </c>
      <c r="AX1" t="s">
        <v>42</v>
      </c>
      <c r="AY1" t="s">
        <v>42</v>
      </c>
      <c r="AZ1" t="s">
        <v>42</v>
      </c>
      <c r="BA1" t="s">
        <v>42</v>
      </c>
      <c r="BB1" t="s">
        <v>42</v>
      </c>
      <c r="BC1" t="s">
        <v>42</v>
      </c>
      <c r="BD1" t="s">
        <v>42</v>
      </c>
      <c r="BE1" t="s">
        <v>42</v>
      </c>
      <c r="BF1" t="s">
        <v>42</v>
      </c>
      <c r="BG1" t="s">
        <v>42</v>
      </c>
      <c r="BH1" t="s">
        <v>42</v>
      </c>
      <c r="BI1" t="s">
        <v>42</v>
      </c>
      <c r="BJ1" t="s">
        <v>42</v>
      </c>
      <c r="BK1" t="s">
        <v>42</v>
      </c>
      <c r="BL1" t="s">
        <v>42</v>
      </c>
      <c r="BM1" t="s">
        <v>42</v>
      </c>
      <c r="BN1" t="s">
        <v>42</v>
      </c>
      <c r="BO1" t="s">
        <v>42</v>
      </c>
      <c r="BP1" t="s">
        <v>42</v>
      </c>
      <c r="BQ1" t="s">
        <v>42</v>
      </c>
      <c r="BR1" t="s">
        <v>42</v>
      </c>
      <c r="BS1" t="s">
        <v>42</v>
      </c>
      <c r="BT1" t="s">
        <v>42</v>
      </c>
      <c r="BU1" t="s">
        <v>42</v>
      </c>
      <c r="BV1" t="s">
        <v>42</v>
      </c>
      <c r="BW1" t="s">
        <v>42</v>
      </c>
      <c r="BX1" t="s">
        <v>42</v>
      </c>
      <c r="BY1" t="s">
        <v>42</v>
      </c>
      <c r="BZ1" t="s">
        <v>42</v>
      </c>
      <c r="CA1" t="s">
        <v>42</v>
      </c>
      <c r="CB1" t="s">
        <v>42</v>
      </c>
      <c r="CC1" t="s">
        <v>42</v>
      </c>
      <c r="CD1" t="s">
        <v>42</v>
      </c>
      <c r="CE1" t="s">
        <v>42</v>
      </c>
      <c r="CF1" t="s">
        <v>42</v>
      </c>
      <c r="CG1" t="s">
        <v>42</v>
      </c>
      <c r="CH1" t="s">
        <v>42</v>
      </c>
      <c r="CI1" t="s">
        <v>42</v>
      </c>
      <c r="CJ1" t="s">
        <v>42</v>
      </c>
      <c r="CK1" t="s">
        <v>42</v>
      </c>
      <c r="CL1" t="s">
        <v>42</v>
      </c>
      <c r="CM1" t="s">
        <v>42</v>
      </c>
      <c r="CN1" t="s">
        <v>42</v>
      </c>
      <c r="CO1" t="s">
        <v>42</v>
      </c>
      <c r="CP1" t="s">
        <v>42</v>
      </c>
      <c r="CQ1" t="s">
        <v>42</v>
      </c>
      <c r="CR1" t="s">
        <v>42</v>
      </c>
      <c r="CS1" t="s">
        <v>42</v>
      </c>
      <c r="CT1" t="s">
        <v>42</v>
      </c>
      <c r="CU1" t="s">
        <v>42</v>
      </c>
      <c r="CV1" t="s">
        <v>42</v>
      </c>
      <c r="CW1" t="s">
        <v>42</v>
      </c>
      <c r="CX1" t="s">
        <v>42</v>
      </c>
      <c r="CY1" t="s">
        <v>42</v>
      </c>
      <c r="CZ1" t="s">
        <v>42</v>
      </c>
      <c r="DA1" t="s">
        <v>42</v>
      </c>
      <c r="DB1" t="s">
        <v>42</v>
      </c>
      <c r="DC1" t="s">
        <v>42</v>
      </c>
      <c r="DD1" t="s">
        <v>42</v>
      </c>
      <c r="DE1" t="s">
        <v>42</v>
      </c>
      <c r="DF1" t="s">
        <v>42</v>
      </c>
      <c r="DG1" t="s">
        <v>42</v>
      </c>
      <c r="DH1" t="s">
        <v>42</v>
      </c>
      <c r="DI1" t="s">
        <v>42</v>
      </c>
      <c r="DJ1" t="s">
        <v>42</v>
      </c>
      <c r="DK1" t="s">
        <v>42</v>
      </c>
      <c r="DL1" t="s">
        <v>42</v>
      </c>
      <c r="DM1" t="s">
        <v>42</v>
      </c>
      <c r="DN1" t="s">
        <v>42</v>
      </c>
      <c r="DO1" t="s">
        <v>42</v>
      </c>
      <c r="DP1" t="s">
        <v>42</v>
      </c>
      <c r="DQ1" t="s">
        <v>42</v>
      </c>
      <c r="DR1" t="s">
        <v>42</v>
      </c>
      <c r="DS1" t="s">
        <v>42</v>
      </c>
      <c r="DT1" t="s">
        <v>42</v>
      </c>
      <c r="DU1" t="s">
        <v>42</v>
      </c>
      <c r="DV1" t="s">
        <v>42</v>
      </c>
      <c r="DW1" t="s">
        <v>42</v>
      </c>
      <c r="DX1" t="s">
        <v>42</v>
      </c>
      <c r="DY1" t="s">
        <v>42</v>
      </c>
      <c r="DZ1" t="s">
        <v>42</v>
      </c>
      <c r="EA1" t="s">
        <v>42</v>
      </c>
      <c r="EB1" t="s">
        <v>42</v>
      </c>
      <c r="EC1" t="s">
        <v>42</v>
      </c>
      <c r="ED1" t="s">
        <v>42</v>
      </c>
      <c r="EE1" t="s">
        <v>42</v>
      </c>
      <c r="EF1" t="s">
        <v>42</v>
      </c>
      <c r="EG1" t="s">
        <v>42</v>
      </c>
      <c r="EH1" t="s">
        <v>42</v>
      </c>
      <c r="EI1" t="s">
        <v>42</v>
      </c>
      <c r="EJ1" t="s">
        <v>42</v>
      </c>
      <c r="EK1" t="s">
        <v>42</v>
      </c>
      <c r="EL1" t="s">
        <v>42</v>
      </c>
      <c r="EM1" t="s">
        <v>42</v>
      </c>
      <c r="EN1" t="s">
        <v>42</v>
      </c>
      <c r="EO1" t="s">
        <v>42</v>
      </c>
      <c r="EP1" t="s">
        <v>42</v>
      </c>
      <c r="EQ1" t="s">
        <v>42</v>
      </c>
      <c r="ER1" t="s">
        <v>42</v>
      </c>
      <c r="ES1" t="s">
        <v>42</v>
      </c>
      <c r="ET1" t="s">
        <v>42</v>
      </c>
      <c r="EU1" t="s">
        <v>42</v>
      </c>
      <c r="EV1" t="s">
        <v>42</v>
      </c>
      <c r="EW1" t="s">
        <v>42</v>
      </c>
      <c r="EX1" t="s">
        <v>42</v>
      </c>
      <c r="EY1" t="s">
        <v>42</v>
      </c>
      <c r="EZ1" t="s">
        <v>42</v>
      </c>
      <c r="FA1" t="s">
        <v>42</v>
      </c>
      <c r="FB1" t="s">
        <v>42</v>
      </c>
      <c r="FC1" t="s">
        <v>42</v>
      </c>
      <c r="FD1" t="s">
        <v>42</v>
      </c>
      <c r="FE1" t="s">
        <v>42</v>
      </c>
      <c r="FF1" t="s">
        <v>42</v>
      </c>
      <c r="FG1" t="s">
        <v>42</v>
      </c>
      <c r="FH1" t="s">
        <v>42</v>
      </c>
      <c r="FI1" t="s">
        <v>42</v>
      </c>
      <c r="FJ1" t="s">
        <v>42</v>
      </c>
      <c r="FK1" t="s">
        <v>42</v>
      </c>
      <c r="FL1" t="s">
        <v>42</v>
      </c>
      <c r="FM1" t="s">
        <v>42</v>
      </c>
      <c r="FN1" t="s">
        <v>42</v>
      </c>
      <c r="FO1" t="s">
        <v>42</v>
      </c>
      <c r="FP1" t="s">
        <v>42</v>
      </c>
      <c r="FQ1" t="s">
        <v>42</v>
      </c>
      <c r="FR1" t="s">
        <v>42</v>
      </c>
      <c r="FS1" t="s">
        <v>42</v>
      </c>
      <c r="FT1" t="s">
        <v>42</v>
      </c>
      <c r="FU1" t="s">
        <v>42</v>
      </c>
      <c r="FV1" t="s">
        <v>42</v>
      </c>
      <c r="FW1" t="s">
        <v>42</v>
      </c>
      <c r="FX1" t="s">
        <v>42</v>
      </c>
      <c r="FY1" t="s">
        <v>42</v>
      </c>
      <c r="FZ1" t="s">
        <v>42</v>
      </c>
      <c r="GA1" t="s">
        <v>42</v>
      </c>
      <c r="GB1" t="s">
        <v>42</v>
      </c>
      <c r="GC1" t="s">
        <v>42</v>
      </c>
      <c r="GD1" t="s">
        <v>42</v>
      </c>
      <c r="GE1" t="s">
        <v>42</v>
      </c>
      <c r="GF1" t="s">
        <v>42</v>
      </c>
      <c r="GG1" t="s">
        <v>42</v>
      </c>
      <c r="GH1" t="s">
        <v>42</v>
      </c>
      <c r="GI1" t="s">
        <v>42</v>
      </c>
      <c r="GJ1" t="s">
        <v>8</v>
      </c>
      <c r="GK1" t="s">
        <v>8</v>
      </c>
      <c r="GL1" t="s">
        <v>8</v>
      </c>
      <c r="GM1" t="s">
        <v>8</v>
      </c>
      <c r="GN1" t="s">
        <v>8</v>
      </c>
      <c r="GO1" t="s">
        <v>8</v>
      </c>
      <c r="GP1" t="s">
        <v>8</v>
      </c>
      <c r="GQ1" t="s">
        <v>8</v>
      </c>
      <c r="GR1" t="s">
        <v>8</v>
      </c>
      <c r="GS1" t="s">
        <v>8</v>
      </c>
      <c r="GT1" t="s">
        <v>8</v>
      </c>
      <c r="GU1" t="s">
        <v>8</v>
      </c>
      <c r="GV1" t="s">
        <v>8</v>
      </c>
      <c r="GW1" t="s">
        <v>8</v>
      </c>
      <c r="GX1" t="s">
        <v>8</v>
      </c>
      <c r="GY1" t="s">
        <v>8</v>
      </c>
      <c r="GZ1" t="s">
        <v>8</v>
      </c>
      <c r="HA1" t="s">
        <v>8</v>
      </c>
      <c r="HB1" t="s">
        <v>8</v>
      </c>
      <c r="HC1" t="s">
        <v>8</v>
      </c>
      <c r="HD1" t="s">
        <v>8</v>
      </c>
      <c r="HE1" t="s">
        <v>8</v>
      </c>
      <c r="HF1" t="s">
        <v>8</v>
      </c>
      <c r="HG1" t="s">
        <v>8</v>
      </c>
      <c r="HH1" t="s">
        <v>8</v>
      </c>
      <c r="HI1" t="s">
        <v>8</v>
      </c>
      <c r="HJ1" t="s">
        <v>8</v>
      </c>
      <c r="HK1" t="s">
        <v>8</v>
      </c>
      <c r="HL1" t="s">
        <v>8</v>
      </c>
      <c r="HM1" t="s">
        <v>8</v>
      </c>
      <c r="HN1" t="s">
        <v>8</v>
      </c>
      <c r="HO1" t="s">
        <v>8</v>
      </c>
      <c r="HP1" t="s">
        <v>8</v>
      </c>
      <c r="HQ1" t="s">
        <v>8</v>
      </c>
      <c r="HR1" t="s">
        <v>8</v>
      </c>
      <c r="HS1" t="s">
        <v>8</v>
      </c>
      <c r="HT1" t="s">
        <v>8</v>
      </c>
      <c r="HU1" t="s">
        <v>8</v>
      </c>
      <c r="HV1" t="s">
        <v>8</v>
      </c>
      <c r="HW1" t="s">
        <v>8</v>
      </c>
      <c r="HX1" t="s">
        <v>8</v>
      </c>
      <c r="HY1" t="s">
        <v>8</v>
      </c>
      <c r="HZ1" t="s">
        <v>8</v>
      </c>
      <c r="IA1" t="s">
        <v>8</v>
      </c>
      <c r="IB1" t="s">
        <v>8</v>
      </c>
      <c r="IC1" t="s">
        <v>8</v>
      </c>
      <c r="ID1" t="s">
        <v>8</v>
      </c>
      <c r="IE1" t="s">
        <v>8</v>
      </c>
      <c r="IF1" t="s">
        <v>8</v>
      </c>
      <c r="IG1" t="s">
        <v>8</v>
      </c>
      <c r="IH1" t="s">
        <v>8</v>
      </c>
      <c r="II1" t="s">
        <v>8</v>
      </c>
      <c r="IJ1" t="s">
        <v>8</v>
      </c>
      <c r="IK1" t="s">
        <v>8</v>
      </c>
      <c r="IL1" t="s">
        <v>8</v>
      </c>
      <c r="IM1" t="s">
        <v>8</v>
      </c>
      <c r="IN1" t="s">
        <v>8</v>
      </c>
      <c r="IO1" t="s">
        <v>8</v>
      </c>
      <c r="IP1" t="s">
        <v>8</v>
      </c>
      <c r="IQ1" t="s">
        <v>8</v>
      </c>
      <c r="IR1" t="s">
        <v>8</v>
      </c>
      <c r="IS1" t="s">
        <v>8</v>
      </c>
      <c r="IT1" t="s">
        <v>8</v>
      </c>
      <c r="IU1" t="s">
        <v>8</v>
      </c>
      <c r="IV1" t="s">
        <v>8</v>
      </c>
      <c r="IW1" t="s">
        <v>8</v>
      </c>
      <c r="IX1" t="s">
        <v>8</v>
      </c>
      <c r="IY1" t="s">
        <v>8</v>
      </c>
      <c r="IZ1" t="s">
        <v>8</v>
      </c>
      <c r="JA1" t="s">
        <v>8</v>
      </c>
      <c r="JB1" t="s">
        <v>8</v>
      </c>
      <c r="JC1" t="s">
        <v>8</v>
      </c>
      <c r="JD1" t="s">
        <v>8</v>
      </c>
      <c r="JE1" t="s">
        <v>8</v>
      </c>
      <c r="JF1" t="s">
        <v>8</v>
      </c>
      <c r="JG1" t="s">
        <v>8</v>
      </c>
      <c r="JH1" t="s">
        <v>8</v>
      </c>
      <c r="JI1" t="s">
        <v>8</v>
      </c>
      <c r="JJ1" t="s">
        <v>8</v>
      </c>
      <c r="JK1" t="s">
        <v>8</v>
      </c>
      <c r="JL1" t="s">
        <v>8</v>
      </c>
      <c r="JM1" t="s">
        <v>8</v>
      </c>
      <c r="JN1" t="s">
        <v>8</v>
      </c>
      <c r="JO1" t="s">
        <v>8</v>
      </c>
      <c r="JP1" t="s">
        <v>8</v>
      </c>
      <c r="JQ1" t="s">
        <v>8</v>
      </c>
      <c r="JR1" t="s">
        <v>8</v>
      </c>
      <c r="JS1" t="s">
        <v>8</v>
      </c>
      <c r="JT1" t="s">
        <v>8</v>
      </c>
      <c r="JU1" t="s">
        <v>8</v>
      </c>
      <c r="JV1" t="s">
        <v>8</v>
      </c>
      <c r="JW1" t="s">
        <v>8</v>
      </c>
      <c r="JX1" t="s">
        <v>8</v>
      </c>
      <c r="JY1" t="s">
        <v>8</v>
      </c>
      <c r="JZ1" t="s">
        <v>8</v>
      </c>
      <c r="KA1" t="s">
        <v>8</v>
      </c>
      <c r="KB1" t="s">
        <v>8</v>
      </c>
      <c r="KC1" t="s">
        <v>8</v>
      </c>
      <c r="KD1" t="s">
        <v>8</v>
      </c>
      <c r="KE1" t="s">
        <v>8</v>
      </c>
      <c r="KF1" t="s">
        <v>8</v>
      </c>
      <c r="KG1" t="s">
        <v>8</v>
      </c>
      <c r="KH1" t="s">
        <v>8</v>
      </c>
      <c r="KI1" t="s">
        <v>8</v>
      </c>
      <c r="KJ1" t="s">
        <v>8</v>
      </c>
      <c r="KK1" t="s">
        <v>8</v>
      </c>
      <c r="KL1" t="s">
        <v>8</v>
      </c>
      <c r="KM1" t="s">
        <v>8</v>
      </c>
      <c r="KN1" t="s">
        <v>8</v>
      </c>
      <c r="KO1" t="s">
        <v>8</v>
      </c>
      <c r="KP1" t="s">
        <v>8</v>
      </c>
      <c r="KQ1" t="s">
        <v>8</v>
      </c>
      <c r="KR1" t="s">
        <v>8</v>
      </c>
      <c r="KS1" t="s">
        <v>8</v>
      </c>
      <c r="KT1" t="s">
        <v>8</v>
      </c>
      <c r="KU1" t="s">
        <v>8</v>
      </c>
      <c r="KV1" t="s">
        <v>8</v>
      </c>
      <c r="KW1" t="s">
        <v>8</v>
      </c>
      <c r="KX1" t="s">
        <v>8</v>
      </c>
      <c r="KY1" t="s">
        <v>8</v>
      </c>
      <c r="KZ1" t="s">
        <v>8</v>
      </c>
      <c r="LA1" t="s">
        <v>8</v>
      </c>
      <c r="LB1" t="s">
        <v>8</v>
      </c>
      <c r="LC1" t="s">
        <v>8</v>
      </c>
      <c r="LD1" t="s">
        <v>8</v>
      </c>
      <c r="LE1" t="s">
        <v>8</v>
      </c>
      <c r="LF1" t="s">
        <v>8</v>
      </c>
      <c r="LG1" t="s">
        <v>8</v>
      </c>
      <c r="LH1" t="s">
        <v>8</v>
      </c>
      <c r="LI1" t="s">
        <v>8</v>
      </c>
      <c r="LJ1" t="s">
        <v>8</v>
      </c>
      <c r="LK1" t="s">
        <v>8</v>
      </c>
      <c r="LL1" t="s">
        <v>8</v>
      </c>
      <c r="LM1" t="s">
        <v>8</v>
      </c>
      <c r="LN1" t="s">
        <v>8</v>
      </c>
      <c r="LO1" t="s">
        <v>8</v>
      </c>
      <c r="LP1" t="s">
        <v>8</v>
      </c>
      <c r="LQ1" t="s">
        <v>8</v>
      </c>
      <c r="LR1" t="s">
        <v>8</v>
      </c>
      <c r="LS1" t="s">
        <v>8</v>
      </c>
      <c r="LT1" t="s">
        <v>8</v>
      </c>
      <c r="LU1" t="s">
        <v>8</v>
      </c>
      <c r="LV1" t="s">
        <v>8</v>
      </c>
      <c r="LW1" t="s">
        <v>8</v>
      </c>
      <c r="LX1" t="s">
        <v>8</v>
      </c>
      <c r="LY1" t="s">
        <v>8</v>
      </c>
      <c r="LZ1" t="s">
        <v>8</v>
      </c>
      <c r="MA1" t="s">
        <v>8</v>
      </c>
      <c r="MB1" t="s">
        <v>8</v>
      </c>
      <c r="MC1" t="s">
        <v>8</v>
      </c>
      <c r="MD1" t="s">
        <v>8</v>
      </c>
      <c r="ME1" t="s">
        <v>9</v>
      </c>
      <c r="MF1" t="s">
        <v>9</v>
      </c>
      <c r="MG1" t="s">
        <v>9</v>
      </c>
      <c r="MH1" t="s">
        <v>9</v>
      </c>
      <c r="MI1" t="s">
        <v>9</v>
      </c>
      <c r="MJ1" t="s">
        <v>9</v>
      </c>
      <c r="MK1" t="s">
        <v>9</v>
      </c>
      <c r="ML1" t="s">
        <v>9</v>
      </c>
      <c r="MM1" t="s">
        <v>9</v>
      </c>
      <c r="MN1" t="s">
        <v>9</v>
      </c>
      <c r="MO1" t="s">
        <v>9</v>
      </c>
      <c r="MP1" t="s">
        <v>9</v>
      </c>
      <c r="MQ1" t="s">
        <v>9</v>
      </c>
      <c r="MR1" t="s">
        <v>9</v>
      </c>
      <c r="MS1" t="s">
        <v>9</v>
      </c>
      <c r="MT1" t="s">
        <v>9</v>
      </c>
      <c r="MU1" t="s">
        <v>9</v>
      </c>
      <c r="MV1" t="s">
        <v>9</v>
      </c>
      <c r="MW1" t="s">
        <v>9</v>
      </c>
      <c r="MX1" t="s">
        <v>9</v>
      </c>
      <c r="MY1" t="s">
        <v>9</v>
      </c>
      <c r="MZ1" t="s">
        <v>9</v>
      </c>
      <c r="NA1" t="s">
        <v>9</v>
      </c>
      <c r="NB1" t="s">
        <v>9</v>
      </c>
      <c r="NC1" t="s">
        <v>9</v>
      </c>
      <c r="ND1" t="s">
        <v>9</v>
      </c>
      <c r="NE1" t="s">
        <v>9</v>
      </c>
      <c r="NF1" t="s">
        <v>9</v>
      </c>
      <c r="NG1" t="s">
        <v>9</v>
      </c>
      <c r="NH1" t="s">
        <v>9</v>
      </c>
      <c r="NI1" t="s">
        <v>9</v>
      </c>
      <c r="NJ1" t="s">
        <v>9</v>
      </c>
      <c r="NK1" t="s">
        <v>9</v>
      </c>
      <c r="NL1" t="s">
        <v>9</v>
      </c>
      <c r="NM1" t="s">
        <v>9</v>
      </c>
      <c r="NN1" t="s">
        <v>9</v>
      </c>
      <c r="NO1" t="s">
        <v>9</v>
      </c>
      <c r="NP1" t="s">
        <v>9</v>
      </c>
      <c r="NQ1" t="s">
        <v>9</v>
      </c>
      <c r="NR1" t="s">
        <v>9</v>
      </c>
      <c r="NS1" t="s">
        <v>9</v>
      </c>
      <c r="NT1" t="s">
        <v>9</v>
      </c>
      <c r="NU1" t="s">
        <v>9</v>
      </c>
      <c r="NV1" t="s">
        <v>9</v>
      </c>
      <c r="NW1" t="s">
        <v>9</v>
      </c>
      <c r="NX1" t="s">
        <v>9</v>
      </c>
      <c r="NY1" t="s">
        <v>9</v>
      </c>
      <c r="NZ1" t="s">
        <v>9</v>
      </c>
      <c r="OA1" t="s">
        <v>9</v>
      </c>
      <c r="OB1" t="s">
        <v>9</v>
      </c>
      <c r="OC1" t="s">
        <v>9</v>
      </c>
      <c r="OD1" t="s">
        <v>9</v>
      </c>
      <c r="OE1" t="s">
        <v>9</v>
      </c>
      <c r="OF1" t="s">
        <v>9</v>
      </c>
      <c r="OG1" t="s">
        <v>9</v>
      </c>
      <c r="OH1" t="s">
        <v>9</v>
      </c>
      <c r="OI1" t="s">
        <v>9</v>
      </c>
      <c r="OJ1" t="s">
        <v>9</v>
      </c>
      <c r="OK1" t="s">
        <v>9</v>
      </c>
      <c r="OL1" t="s">
        <v>9</v>
      </c>
      <c r="OM1" t="s">
        <v>9</v>
      </c>
      <c r="ON1" t="s">
        <v>9</v>
      </c>
      <c r="OO1" t="s">
        <v>9</v>
      </c>
      <c r="OP1" t="s">
        <v>9</v>
      </c>
      <c r="OQ1" t="s">
        <v>9</v>
      </c>
      <c r="OR1" t="s">
        <v>9</v>
      </c>
      <c r="OS1" t="s">
        <v>9</v>
      </c>
      <c r="OT1" t="s">
        <v>9</v>
      </c>
      <c r="OU1" t="s">
        <v>9</v>
      </c>
      <c r="OV1" t="s">
        <v>9</v>
      </c>
      <c r="OW1" t="s">
        <v>9</v>
      </c>
      <c r="OX1" t="s">
        <v>9</v>
      </c>
      <c r="OY1" t="s">
        <v>9</v>
      </c>
      <c r="OZ1" t="s">
        <v>9</v>
      </c>
      <c r="PA1" t="s">
        <v>9</v>
      </c>
      <c r="PB1" t="s">
        <v>9</v>
      </c>
      <c r="PC1" t="s">
        <v>9</v>
      </c>
      <c r="PD1" t="s">
        <v>9</v>
      </c>
      <c r="PE1" t="s">
        <v>9</v>
      </c>
      <c r="PF1" t="s">
        <v>9</v>
      </c>
      <c r="PG1" t="s">
        <v>9</v>
      </c>
      <c r="PH1" t="s">
        <v>9</v>
      </c>
      <c r="PI1" t="s">
        <v>9</v>
      </c>
      <c r="PJ1" t="s">
        <v>9</v>
      </c>
      <c r="PK1" t="s">
        <v>9</v>
      </c>
      <c r="PL1" t="s">
        <v>9</v>
      </c>
      <c r="PM1" t="s">
        <v>9</v>
      </c>
      <c r="PN1" t="s">
        <v>9</v>
      </c>
      <c r="PO1" t="s">
        <v>9</v>
      </c>
      <c r="PP1" t="s">
        <v>9</v>
      </c>
      <c r="PQ1" t="s">
        <v>9</v>
      </c>
      <c r="PR1" t="s">
        <v>9</v>
      </c>
      <c r="PS1" t="s">
        <v>9</v>
      </c>
      <c r="PT1" t="s">
        <v>9</v>
      </c>
      <c r="PU1" t="s">
        <v>9</v>
      </c>
      <c r="PV1" t="s">
        <v>9</v>
      </c>
      <c r="PW1" t="s">
        <v>9</v>
      </c>
      <c r="PX1" t="s">
        <v>9</v>
      </c>
      <c r="PY1" t="s">
        <v>9</v>
      </c>
      <c r="PZ1" t="s">
        <v>9</v>
      </c>
      <c r="QA1" t="s">
        <v>9</v>
      </c>
      <c r="QB1" t="s">
        <v>9</v>
      </c>
      <c r="QC1" t="s">
        <v>9</v>
      </c>
      <c r="QD1" t="s">
        <v>9</v>
      </c>
      <c r="QE1" t="s">
        <v>9</v>
      </c>
      <c r="QF1" t="s">
        <v>9</v>
      </c>
      <c r="QG1" t="s">
        <v>9</v>
      </c>
      <c r="QH1" t="s">
        <v>9</v>
      </c>
      <c r="QI1" t="s">
        <v>9</v>
      </c>
      <c r="QJ1" t="s">
        <v>330</v>
      </c>
      <c r="QK1" t="s">
        <v>330</v>
      </c>
      <c r="QL1" t="s">
        <v>330</v>
      </c>
      <c r="QM1" t="s">
        <v>330</v>
      </c>
      <c r="QN1" t="s">
        <v>330</v>
      </c>
      <c r="QO1" t="s">
        <v>330</v>
      </c>
      <c r="QP1" t="s">
        <v>330</v>
      </c>
      <c r="QQ1" t="s">
        <v>330</v>
      </c>
      <c r="QR1" t="s">
        <v>330</v>
      </c>
      <c r="QS1" t="s">
        <v>330</v>
      </c>
      <c r="QT1" t="s">
        <v>330</v>
      </c>
      <c r="QU1" t="s">
        <v>330</v>
      </c>
      <c r="QV1" t="s">
        <v>330</v>
      </c>
      <c r="QW1" t="s">
        <v>330</v>
      </c>
      <c r="QX1" t="s">
        <v>330</v>
      </c>
      <c r="QY1" t="s">
        <v>330</v>
      </c>
      <c r="QZ1" t="s">
        <v>330</v>
      </c>
      <c r="RA1" t="s">
        <v>330</v>
      </c>
      <c r="RB1" t="s">
        <v>330</v>
      </c>
      <c r="RC1" t="s">
        <v>330</v>
      </c>
      <c r="RD1" t="s">
        <v>330</v>
      </c>
      <c r="RE1" t="s">
        <v>330</v>
      </c>
      <c r="RF1" t="s">
        <v>330</v>
      </c>
      <c r="RG1" t="s">
        <v>330</v>
      </c>
      <c r="RH1" t="s">
        <v>330</v>
      </c>
      <c r="RI1" t="s">
        <v>330</v>
      </c>
      <c r="RJ1" t="s">
        <v>330</v>
      </c>
      <c r="RK1" t="s">
        <v>330</v>
      </c>
      <c r="RL1" t="s">
        <v>330</v>
      </c>
      <c r="RM1" t="s">
        <v>330</v>
      </c>
      <c r="RN1" t="s">
        <v>330</v>
      </c>
      <c r="RO1" t="s">
        <v>330</v>
      </c>
      <c r="RP1" t="s">
        <v>330</v>
      </c>
      <c r="RQ1" t="s">
        <v>330</v>
      </c>
      <c r="RR1" t="s">
        <v>330</v>
      </c>
      <c r="RS1" t="s">
        <v>330</v>
      </c>
      <c r="RT1" t="s">
        <v>330</v>
      </c>
      <c r="RU1" t="s">
        <v>330</v>
      </c>
      <c r="RV1" t="s">
        <v>330</v>
      </c>
      <c r="RW1" t="s">
        <v>330</v>
      </c>
      <c r="RX1" t="s">
        <v>330</v>
      </c>
      <c r="RY1" t="s">
        <v>330</v>
      </c>
      <c r="RZ1" t="s">
        <v>330</v>
      </c>
      <c r="SA1" t="s">
        <v>330</v>
      </c>
      <c r="SB1" t="s">
        <v>330</v>
      </c>
      <c r="SC1" t="s">
        <v>330</v>
      </c>
      <c r="SD1" t="s">
        <v>330</v>
      </c>
      <c r="SE1" t="s">
        <v>330</v>
      </c>
      <c r="SF1" t="s">
        <v>330</v>
      </c>
      <c r="SG1" t="s">
        <v>330</v>
      </c>
      <c r="SH1" t="s">
        <v>330</v>
      </c>
      <c r="SI1" t="s">
        <v>330</v>
      </c>
      <c r="SJ1" t="s">
        <v>330</v>
      </c>
      <c r="SK1" t="s">
        <v>330</v>
      </c>
      <c r="SL1" t="s">
        <v>330</v>
      </c>
      <c r="SM1" t="s">
        <v>330</v>
      </c>
      <c r="SN1" t="s">
        <v>330</v>
      </c>
      <c r="SO1" t="s">
        <v>330</v>
      </c>
      <c r="SP1" t="s">
        <v>330</v>
      </c>
      <c r="SQ1" t="s">
        <v>330</v>
      </c>
      <c r="SR1" t="s">
        <v>330</v>
      </c>
      <c r="SS1" t="s">
        <v>330</v>
      </c>
      <c r="ST1" t="s">
        <v>330</v>
      </c>
      <c r="SU1" t="s">
        <v>330</v>
      </c>
      <c r="SV1" t="s">
        <v>330</v>
      </c>
      <c r="SW1" t="s">
        <v>330</v>
      </c>
      <c r="SX1" t="s">
        <v>330</v>
      </c>
      <c r="SY1" t="s">
        <v>330</v>
      </c>
      <c r="SZ1" t="s">
        <v>330</v>
      </c>
      <c r="TA1" t="s">
        <v>330</v>
      </c>
      <c r="TB1" t="s">
        <v>330</v>
      </c>
      <c r="TC1" t="s">
        <v>330</v>
      </c>
      <c r="TD1" t="s">
        <v>330</v>
      </c>
      <c r="TE1" t="s">
        <v>330</v>
      </c>
      <c r="TF1" t="s">
        <v>330</v>
      </c>
      <c r="TG1" t="s">
        <v>330</v>
      </c>
      <c r="TH1" t="s">
        <v>330</v>
      </c>
      <c r="TI1" t="s">
        <v>330</v>
      </c>
      <c r="TJ1" t="s">
        <v>330</v>
      </c>
      <c r="TK1" t="s">
        <v>330</v>
      </c>
      <c r="TL1" t="s">
        <v>330</v>
      </c>
      <c r="TM1" t="s">
        <v>330</v>
      </c>
      <c r="TN1" t="s">
        <v>330</v>
      </c>
      <c r="TO1" t="s">
        <v>330</v>
      </c>
      <c r="TP1" t="s">
        <v>330</v>
      </c>
      <c r="TQ1" t="s">
        <v>330</v>
      </c>
      <c r="TR1" t="s">
        <v>330</v>
      </c>
      <c r="TS1" t="s">
        <v>330</v>
      </c>
      <c r="TT1" t="s">
        <v>330</v>
      </c>
      <c r="TU1" t="s">
        <v>330</v>
      </c>
      <c r="TV1" t="s">
        <v>330</v>
      </c>
      <c r="TW1" t="s">
        <v>330</v>
      </c>
      <c r="TX1" t="s">
        <v>330</v>
      </c>
      <c r="TY1" t="s">
        <v>330</v>
      </c>
      <c r="TZ1" t="s">
        <v>330</v>
      </c>
      <c r="UA1" t="s">
        <v>330</v>
      </c>
      <c r="UB1" t="s">
        <v>330</v>
      </c>
      <c r="UC1" t="s">
        <v>330</v>
      </c>
      <c r="UD1" t="s">
        <v>330</v>
      </c>
      <c r="UE1" t="s">
        <v>330</v>
      </c>
      <c r="UF1" t="s">
        <v>330</v>
      </c>
      <c r="UG1" t="s">
        <v>182</v>
      </c>
      <c r="UH1" t="s">
        <v>182</v>
      </c>
      <c r="UI1" t="s">
        <v>182</v>
      </c>
      <c r="UJ1" t="s">
        <v>182</v>
      </c>
      <c r="UK1" t="s">
        <v>182</v>
      </c>
      <c r="UL1" t="s">
        <v>182</v>
      </c>
      <c r="UM1" t="s">
        <v>182</v>
      </c>
      <c r="UN1" t="s">
        <v>182</v>
      </c>
      <c r="UO1" t="s">
        <v>182</v>
      </c>
      <c r="UP1" t="s">
        <v>182</v>
      </c>
      <c r="UQ1" t="s">
        <v>182</v>
      </c>
      <c r="UR1" t="s">
        <v>182</v>
      </c>
      <c r="US1" t="s">
        <v>182</v>
      </c>
      <c r="UV1" t="s">
        <v>183</v>
      </c>
      <c r="UW1" t="s">
        <v>183</v>
      </c>
      <c r="UX1" t="s">
        <v>183</v>
      </c>
      <c r="UY1" t="s">
        <v>183</v>
      </c>
      <c r="UZ1" t="s">
        <v>183</v>
      </c>
      <c r="VA1" t="s">
        <v>183</v>
      </c>
      <c r="VB1" t="s">
        <v>183</v>
      </c>
      <c r="VC1" t="s">
        <v>183</v>
      </c>
      <c r="VD1" t="s">
        <v>183</v>
      </c>
      <c r="VE1" t="s">
        <v>183</v>
      </c>
      <c r="VF1" t="s">
        <v>183</v>
      </c>
      <c r="VI1" t="s">
        <v>394</v>
      </c>
      <c r="VJ1" t="s">
        <v>394</v>
      </c>
      <c r="VK1" t="s">
        <v>394</v>
      </c>
      <c r="VL1" t="s">
        <v>394</v>
      </c>
      <c r="VM1" t="s">
        <v>394</v>
      </c>
      <c r="VN1" t="s">
        <v>394</v>
      </c>
      <c r="VO1" t="s">
        <v>394</v>
      </c>
      <c r="VP1" t="s">
        <v>394</v>
      </c>
      <c r="VQ1" t="s">
        <v>394</v>
      </c>
      <c r="VR1" t="s">
        <v>394</v>
      </c>
      <c r="VS1" t="s">
        <v>394</v>
      </c>
    </row>
    <row r="2" spans="1:591" x14ac:dyDescent="0.25">
      <c r="A2" s="250" t="s">
        <v>295</v>
      </c>
      <c r="B2" s="247"/>
      <c r="C2" s="247" t="s">
        <v>44</v>
      </c>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t="s">
        <v>44</v>
      </c>
      <c r="EG2" s="247" t="s">
        <v>44</v>
      </c>
      <c r="EH2" s="247" t="s">
        <v>44</v>
      </c>
      <c r="EI2" s="247" t="s">
        <v>44</v>
      </c>
      <c r="EJ2" s="247" t="s">
        <v>44</v>
      </c>
      <c r="EK2" s="247" t="s">
        <v>44</v>
      </c>
      <c r="EL2" s="247" t="s">
        <v>44</v>
      </c>
      <c r="EM2" s="247" t="s">
        <v>44</v>
      </c>
      <c r="EN2" s="247" t="s">
        <v>44</v>
      </c>
      <c r="EO2" s="247" t="s">
        <v>44</v>
      </c>
      <c r="EP2" s="247" t="s">
        <v>44</v>
      </c>
      <c r="EQ2" s="247" t="s">
        <v>44</v>
      </c>
      <c r="ER2" s="247" t="s">
        <v>44</v>
      </c>
      <c r="ES2" s="247" t="s">
        <v>44</v>
      </c>
      <c r="ET2" s="247" t="s">
        <v>44</v>
      </c>
      <c r="EU2" s="247" t="s">
        <v>44</v>
      </c>
      <c r="EV2" s="247"/>
      <c r="EW2" s="247"/>
      <c r="EX2" s="247"/>
      <c r="EY2" s="247"/>
      <c r="EZ2" s="247"/>
      <c r="FA2" s="247"/>
      <c r="FB2" s="247"/>
      <c r="FC2" s="247"/>
      <c r="FD2" s="247" t="s">
        <v>44</v>
      </c>
      <c r="FE2" s="247" t="s">
        <v>44</v>
      </c>
      <c r="FF2" s="247" t="s">
        <v>44</v>
      </c>
      <c r="FG2" s="247" t="s">
        <v>44</v>
      </c>
      <c r="FH2" s="247" t="s">
        <v>44</v>
      </c>
      <c r="FI2" s="247" t="s">
        <v>44</v>
      </c>
      <c r="FJ2" s="247" t="s">
        <v>44</v>
      </c>
      <c r="FK2" s="247" t="s">
        <v>44</v>
      </c>
      <c r="FL2" s="247" t="s">
        <v>45</v>
      </c>
      <c r="FM2" s="247" t="s">
        <v>45</v>
      </c>
      <c r="FN2" s="247" t="s">
        <v>45</v>
      </c>
      <c r="FO2" s="247" t="s">
        <v>45</v>
      </c>
      <c r="FP2" s="247" t="s">
        <v>45</v>
      </c>
      <c r="FQ2" s="247" t="s">
        <v>45</v>
      </c>
      <c r="FR2" s="247" t="s">
        <v>45</v>
      </c>
      <c r="FS2" s="247" t="s">
        <v>45</v>
      </c>
      <c r="FT2" s="247"/>
      <c r="FU2" s="247"/>
      <c r="FV2" s="247"/>
      <c r="FW2" s="247"/>
      <c r="FX2" s="247"/>
      <c r="FY2" s="247"/>
      <c r="FZ2" s="247"/>
      <c r="GA2" s="247"/>
      <c r="GB2" s="247" t="s">
        <v>44</v>
      </c>
      <c r="GC2" s="247" t="s">
        <v>44</v>
      </c>
      <c r="GD2" s="247" t="s">
        <v>44</v>
      </c>
      <c r="GE2" s="247" t="s">
        <v>44</v>
      </c>
      <c r="GF2" s="247" t="s">
        <v>44</v>
      </c>
      <c r="GG2" s="247" t="s">
        <v>44</v>
      </c>
      <c r="GH2" s="247" t="s">
        <v>44</v>
      </c>
      <c r="GI2" s="247" t="s">
        <v>44</v>
      </c>
      <c r="GJ2" s="247"/>
      <c r="GK2" s="247"/>
      <c r="GL2" s="247"/>
      <c r="GM2" s="247"/>
      <c r="GN2" s="247"/>
      <c r="GO2" s="247"/>
      <c r="GP2" s="247"/>
      <c r="GQ2" s="247"/>
      <c r="GR2" s="247"/>
      <c r="GS2" s="247"/>
      <c r="GT2" s="247"/>
      <c r="GU2" s="247"/>
      <c r="GV2" s="247"/>
      <c r="GW2" s="247" t="s">
        <v>398</v>
      </c>
      <c r="GX2" s="247" t="s">
        <v>398</v>
      </c>
      <c r="GY2" s="247" t="s">
        <v>398</v>
      </c>
      <c r="GZ2" s="247" t="s">
        <v>398</v>
      </c>
      <c r="HA2" s="247" t="s">
        <v>398</v>
      </c>
      <c r="HB2" s="247" t="s">
        <v>398</v>
      </c>
      <c r="HC2" s="247" t="s">
        <v>398</v>
      </c>
      <c r="HD2" s="247" t="s">
        <v>398</v>
      </c>
      <c r="HE2" s="247" t="s">
        <v>398</v>
      </c>
      <c r="HF2" s="247" t="s">
        <v>398</v>
      </c>
      <c r="HG2" s="247" t="s">
        <v>398</v>
      </c>
      <c r="HH2" s="247" t="s">
        <v>398</v>
      </c>
      <c r="HI2" s="247" t="s">
        <v>398</v>
      </c>
      <c r="HJ2" s="247" t="s">
        <v>398</v>
      </c>
      <c r="HK2" s="247" t="s">
        <v>398</v>
      </c>
      <c r="HL2" s="247"/>
      <c r="HM2" s="247"/>
      <c r="HN2" s="247"/>
      <c r="HO2" s="247"/>
      <c r="HP2" s="247"/>
      <c r="HQ2" s="247"/>
      <c r="HR2" s="247"/>
      <c r="HS2" s="247"/>
      <c r="HT2" s="247"/>
      <c r="HU2" s="247"/>
      <c r="HV2" s="247"/>
      <c r="HW2" s="247"/>
      <c r="HX2" s="247"/>
      <c r="HY2" s="247"/>
      <c r="HZ2" s="247"/>
      <c r="IA2" s="247"/>
      <c r="IB2" s="247"/>
      <c r="IC2" s="247"/>
      <c r="ID2" s="247"/>
      <c r="IE2" s="247"/>
      <c r="IF2" s="247"/>
      <c r="IG2" s="247"/>
      <c r="IH2" s="247"/>
      <c r="II2" s="247"/>
      <c r="IJ2" s="247"/>
      <c r="IK2" s="247"/>
      <c r="IL2" s="247"/>
      <c r="IM2" s="247"/>
      <c r="IN2" s="247"/>
      <c r="IO2" s="247"/>
      <c r="IP2" s="247"/>
      <c r="IQ2" s="247"/>
      <c r="IR2" s="247"/>
      <c r="IS2" s="247"/>
      <c r="IT2" s="247"/>
      <c r="IU2" s="247"/>
      <c r="IV2" s="247"/>
      <c r="IW2" s="247"/>
      <c r="IX2" s="247"/>
      <c r="IY2" s="247"/>
      <c r="IZ2" s="247"/>
      <c r="JA2" s="247"/>
      <c r="JB2" s="247"/>
      <c r="JC2" s="247"/>
      <c r="JD2" s="247"/>
      <c r="JE2" s="247"/>
      <c r="JF2" s="247"/>
      <c r="JG2" s="247"/>
      <c r="JH2" s="247"/>
      <c r="JI2" s="247"/>
      <c r="JJ2" s="247"/>
      <c r="JK2" s="247"/>
      <c r="JL2" s="247"/>
      <c r="JM2" s="247"/>
      <c r="JN2" s="247"/>
      <c r="JO2" s="247"/>
      <c r="JP2" s="247"/>
      <c r="JQ2" s="247"/>
      <c r="JR2" s="247"/>
      <c r="JS2" s="247"/>
      <c r="JT2" s="247"/>
      <c r="JU2" s="247"/>
      <c r="JV2" s="247"/>
      <c r="JW2" s="247"/>
      <c r="JX2" s="247"/>
      <c r="JY2" s="247"/>
      <c r="JZ2" s="247"/>
      <c r="KA2" s="247"/>
      <c r="KB2" s="247"/>
      <c r="KC2" s="247"/>
      <c r="KD2" s="247"/>
      <c r="KE2" s="247"/>
      <c r="KF2" s="247"/>
      <c r="KG2" s="247"/>
      <c r="KH2" s="247"/>
      <c r="KI2" s="247"/>
      <c r="KJ2" s="247"/>
      <c r="KK2" s="247"/>
      <c r="KL2" s="247"/>
      <c r="KM2" s="247"/>
      <c r="KN2" s="247"/>
      <c r="KO2" s="247"/>
      <c r="KP2" s="247"/>
      <c r="KQ2" s="247"/>
      <c r="KR2" s="247"/>
      <c r="KS2" s="247"/>
      <c r="KT2" s="247"/>
      <c r="KU2" s="247"/>
      <c r="KV2" s="247"/>
      <c r="KW2" s="247"/>
      <c r="KX2" s="247"/>
      <c r="KY2" s="247"/>
      <c r="KZ2" s="247"/>
      <c r="LA2" s="247"/>
      <c r="LB2" s="247"/>
      <c r="LC2" s="247"/>
      <c r="LD2" s="247"/>
      <c r="LE2" s="247"/>
      <c r="LF2" s="247"/>
      <c r="LG2" s="247"/>
      <c r="LH2" s="247"/>
      <c r="LI2" s="247"/>
      <c r="LJ2" s="247"/>
      <c r="LK2" s="247"/>
      <c r="LL2" s="247"/>
      <c r="LM2" s="247"/>
      <c r="LN2" s="247"/>
      <c r="LO2" s="247"/>
      <c r="LP2" s="247"/>
      <c r="LQ2" s="247"/>
      <c r="LR2" s="247"/>
      <c r="LS2" s="247"/>
      <c r="LT2" s="247"/>
      <c r="LU2" s="247"/>
      <c r="LV2" s="247"/>
      <c r="LW2" s="247"/>
      <c r="LX2" s="247"/>
      <c r="LY2" s="247"/>
      <c r="LZ2" s="247"/>
      <c r="MA2" s="247"/>
      <c r="MB2" s="247"/>
      <c r="MC2" s="247"/>
      <c r="MD2" s="247"/>
      <c r="ME2" s="247"/>
      <c r="MF2" s="247"/>
      <c r="MG2" s="247"/>
      <c r="MH2" s="247"/>
      <c r="MI2" s="247"/>
      <c r="MJ2" s="247"/>
      <c r="MK2" s="247"/>
      <c r="ML2" s="247"/>
      <c r="MM2" s="247"/>
      <c r="MN2" s="247"/>
      <c r="MO2" s="247"/>
      <c r="MP2" s="247" t="s">
        <v>398</v>
      </c>
      <c r="MQ2" s="247" t="s">
        <v>401</v>
      </c>
      <c r="MR2" s="247" t="s">
        <v>398</v>
      </c>
      <c r="MS2" s="247" t="s">
        <v>398</v>
      </c>
      <c r="MT2" s="247" t="s">
        <v>398</v>
      </c>
      <c r="MU2" s="247"/>
      <c r="MV2" s="247"/>
      <c r="MW2" s="247"/>
      <c r="MX2" s="247"/>
      <c r="MY2" s="247"/>
      <c r="MZ2" s="247"/>
      <c r="NA2" s="247"/>
      <c r="NB2" s="247"/>
      <c r="NC2" s="247"/>
      <c r="ND2" s="247"/>
      <c r="NE2" s="247"/>
      <c r="NF2" s="247"/>
      <c r="NG2" s="247"/>
      <c r="NH2" s="247"/>
      <c r="NI2" s="247"/>
      <c r="NJ2" s="247"/>
      <c r="NK2" s="247"/>
      <c r="NL2" s="247"/>
      <c r="NM2" s="247"/>
      <c r="NN2" s="247"/>
      <c r="NO2" s="247"/>
      <c r="NP2" s="247"/>
      <c r="NQ2" s="247"/>
      <c r="NR2" s="247"/>
      <c r="NS2" s="247"/>
      <c r="NT2" s="247"/>
      <c r="NU2" s="247"/>
      <c r="NV2" s="247"/>
      <c r="NW2" s="247"/>
      <c r="NX2" s="247"/>
      <c r="NY2" s="247"/>
      <c r="NZ2" s="247"/>
      <c r="OA2" s="247"/>
      <c r="OB2" s="247"/>
      <c r="OC2" s="247"/>
      <c r="OD2" s="247"/>
      <c r="OE2" s="247"/>
      <c r="OF2" s="247"/>
      <c r="OG2" s="247"/>
      <c r="OH2" s="247"/>
      <c r="OI2" s="247"/>
      <c r="OJ2" s="247"/>
      <c r="OK2" s="247"/>
      <c r="OL2" s="247"/>
      <c r="OM2" s="247"/>
      <c r="ON2" s="247"/>
      <c r="OO2" s="247"/>
      <c r="OP2" s="247"/>
      <c r="OQ2" s="247"/>
      <c r="OR2" s="247"/>
      <c r="OS2" s="247"/>
      <c r="OT2" s="247"/>
      <c r="OU2" s="247"/>
      <c r="OV2" s="247"/>
      <c r="OW2" s="247"/>
      <c r="OX2" s="247"/>
      <c r="OY2" s="247"/>
      <c r="OZ2" s="247"/>
      <c r="PA2" s="247"/>
      <c r="PB2" s="247"/>
      <c r="PC2" s="247"/>
      <c r="PD2" s="247"/>
      <c r="PE2" s="247"/>
      <c r="PF2" s="247"/>
      <c r="PG2" s="247"/>
      <c r="PH2" s="247"/>
      <c r="PI2" s="247"/>
      <c r="PJ2" s="247"/>
      <c r="PK2" s="247"/>
      <c r="PL2" s="247"/>
      <c r="PM2" s="247"/>
      <c r="PN2" s="247"/>
      <c r="PO2" s="247"/>
      <c r="PP2" s="247"/>
      <c r="PQ2" s="247"/>
      <c r="PR2" s="247"/>
      <c r="PS2" s="247"/>
      <c r="PT2" s="247"/>
      <c r="PU2" s="247"/>
      <c r="PV2" s="247"/>
      <c r="PW2" s="247"/>
      <c r="PX2" s="247"/>
      <c r="PY2" s="247"/>
      <c r="PZ2" s="247"/>
      <c r="QA2" s="247"/>
      <c r="QB2" s="247"/>
      <c r="QC2" s="247"/>
      <c r="QD2" s="247"/>
      <c r="QE2" s="247"/>
      <c r="QF2" s="247"/>
      <c r="QG2" s="247"/>
      <c r="QH2" s="247"/>
      <c r="QI2" s="247"/>
      <c r="QJ2" s="247"/>
      <c r="QK2" s="247"/>
      <c r="QL2" s="247"/>
      <c r="QM2" s="247"/>
      <c r="QN2" s="247"/>
      <c r="QO2" s="247"/>
      <c r="QP2" s="247"/>
      <c r="QQ2" s="247"/>
      <c r="QR2" s="247"/>
      <c r="QS2" s="247"/>
      <c r="QT2" s="247"/>
      <c r="QU2" s="247"/>
      <c r="QV2" s="247"/>
      <c r="QW2" s="247"/>
      <c r="QX2" s="247"/>
      <c r="QY2" s="247"/>
      <c r="QZ2" s="247"/>
      <c r="RA2" s="247"/>
      <c r="RB2" s="247"/>
      <c r="RC2" s="247"/>
      <c r="RD2" s="247"/>
      <c r="RE2" s="247"/>
      <c r="RF2" s="247"/>
      <c r="RG2" s="247"/>
      <c r="RH2" s="247"/>
      <c r="RI2" s="247"/>
      <c r="RJ2" s="247"/>
      <c r="RK2" s="247"/>
      <c r="RL2" s="247"/>
      <c r="RM2" s="247"/>
      <c r="RN2" s="247"/>
      <c r="RO2" s="247"/>
      <c r="RP2" s="247"/>
      <c r="RQ2" s="247"/>
      <c r="RR2" s="247"/>
      <c r="RS2" s="247"/>
      <c r="RT2" s="247"/>
      <c r="RU2" s="247"/>
      <c r="RV2" s="247"/>
      <c r="RW2" s="247"/>
      <c r="RX2" s="247"/>
      <c r="RY2" s="247"/>
      <c r="RZ2" s="247"/>
      <c r="SA2" s="247"/>
      <c r="SB2" s="247"/>
      <c r="SC2" s="247"/>
      <c r="SD2" s="247"/>
      <c r="SE2" s="247"/>
      <c r="SF2" s="247"/>
      <c r="SG2" s="247"/>
      <c r="SH2" s="247"/>
      <c r="SI2" s="247"/>
      <c r="SJ2" s="247"/>
      <c r="SK2" s="247"/>
      <c r="SL2" s="247"/>
      <c r="SM2" s="247"/>
      <c r="SN2" s="247"/>
      <c r="SO2" s="247"/>
      <c r="SP2" s="247"/>
      <c r="SQ2" s="247"/>
      <c r="SR2" s="247"/>
      <c r="SS2" s="247"/>
      <c r="ST2" s="247"/>
      <c r="SU2" s="247"/>
      <c r="SV2" s="247"/>
      <c r="SW2" s="247"/>
      <c r="SX2" s="247"/>
      <c r="SY2" s="247"/>
      <c r="SZ2" s="247"/>
      <c r="TA2" s="247"/>
      <c r="TB2" s="247"/>
      <c r="TC2" s="247"/>
      <c r="TD2" s="247"/>
      <c r="TE2" s="247"/>
      <c r="TF2" s="247"/>
      <c r="TG2" s="247"/>
      <c r="TH2" s="247"/>
      <c r="TI2" s="247"/>
      <c r="TJ2" s="247"/>
      <c r="TK2" s="247"/>
      <c r="TL2" s="247"/>
      <c r="TM2" s="247"/>
      <c r="TN2" s="247"/>
      <c r="TO2" s="247"/>
      <c r="TP2" s="247"/>
      <c r="TQ2" s="247"/>
      <c r="TR2" s="247"/>
      <c r="TS2" s="247"/>
      <c r="TT2" s="247"/>
      <c r="TU2" s="247"/>
      <c r="TV2" s="247"/>
      <c r="TW2" s="247"/>
      <c r="TX2" s="247"/>
      <c r="TY2" s="247"/>
      <c r="TZ2" s="247"/>
      <c r="UA2" s="247"/>
      <c r="UB2" s="247"/>
      <c r="UC2" s="247"/>
      <c r="UD2" s="247"/>
      <c r="UE2" s="247"/>
      <c r="UF2" s="247"/>
      <c r="UG2" s="247"/>
      <c r="UH2" s="247"/>
      <c r="UI2" s="247"/>
      <c r="UJ2" s="247"/>
      <c r="UK2" s="247"/>
      <c r="UL2" s="247"/>
      <c r="UM2" s="247"/>
      <c r="UN2" s="247"/>
      <c r="UO2" s="247"/>
      <c r="UP2" s="247"/>
      <c r="UQ2" s="247"/>
      <c r="UR2" s="247"/>
      <c r="US2" s="247"/>
      <c r="UT2" s="247"/>
      <c r="UU2" s="247"/>
      <c r="UV2" s="247"/>
      <c r="UW2" s="247"/>
      <c r="UX2" s="247"/>
      <c r="UY2" s="247"/>
      <c r="UZ2" s="247"/>
      <c r="VA2" s="247"/>
      <c r="VB2" s="247"/>
      <c r="VC2" s="247"/>
      <c r="VD2" s="247"/>
      <c r="VE2" s="247"/>
      <c r="VF2" s="247"/>
      <c r="VG2" s="247"/>
      <c r="VH2" s="247"/>
      <c r="VI2" s="247"/>
      <c r="VJ2" s="247"/>
      <c r="VK2" s="247"/>
      <c r="VL2" s="247"/>
      <c r="VM2" s="247"/>
      <c r="VN2" s="247"/>
      <c r="VO2" s="247"/>
      <c r="VP2" s="247"/>
      <c r="VQ2" s="247"/>
      <c r="VR2" s="247"/>
      <c r="VS2" s="247"/>
    </row>
    <row r="3" spans="1:591" x14ac:dyDescent="0.25">
      <c r="A3" s="250" t="s">
        <v>318</v>
      </c>
      <c r="B3" s="248"/>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t="s">
        <v>182</v>
      </c>
      <c r="AS3" s="248" t="s">
        <v>182</v>
      </c>
      <c r="AT3" s="248" t="s">
        <v>183</v>
      </c>
      <c r="AU3" s="248" t="s">
        <v>183</v>
      </c>
      <c r="AV3" s="248"/>
      <c r="AW3" s="248"/>
      <c r="AX3" s="248"/>
      <c r="AY3" s="248"/>
      <c r="AZ3" s="248" t="s">
        <v>182</v>
      </c>
      <c r="BA3" s="248" t="s">
        <v>182</v>
      </c>
      <c r="BB3" s="248" t="s">
        <v>183</v>
      </c>
      <c r="BC3" s="248" t="s">
        <v>183</v>
      </c>
      <c r="BD3" s="248"/>
      <c r="BE3" s="248"/>
      <c r="BF3" s="248"/>
      <c r="BG3" s="248"/>
      <c r="BH3" s="248" t="s">
        <v>182</v>
      </c>
      <c r="BI3" s="248" t="s">
        <v>182</v>
      </c>
      <c r="BJ3" s="248" t="s">
        <v>183</v>
      </c>
      <c r="BK3" s="248" t="s">
        <v>183</v>
      </c>
      <c r="BL3" s="248"/>
      <c r="BM3" s="248"/>
      <c r="BN3" s="248"/>
      <c r="BO3" s="248"/>
      <c r="BP3" s="248" t="s">
        <v>182</v>
      </c>
      <c r="BQ3" s="248" t="s">
        <v>182</v>
      </c>
      <c r="BR3" s="248" t="s">
        <v>183</v>
      </c>
      <c r="BS3" s="248" t="s">
        <v>183</v>
      </c>
      <c r="BT3" s="248"/>
      <c r="BU3" s="248"/>
      <c r="BV3" s="248"/>
      <c r="BW3" s="248"/>
      <c r="BX3" s="248" t="s">
        <v>182</v>
      </c>
      <c r="BY3" s="248" t="s">
        <v>182</v>
      </c>
      <c r="BZ3" s="248" t="s">
        <v>183</v>
      </c>
      <c r="CA3" s="248" t="s">
        <v>183</v>
      </c>
      <c r="CB3" s="248"/>
      <c r="CC3" s="248"/>
      <c r="CD3" s="248"/>
      <c r="CE3" s="248"/>
      <c r="CF3" s="248" t="s">
        <v>182</v>
      </c>
      <c r="CG3" s="248" t="s">
        <v>182</v>
      </c>
      <c r="CH3" s="248" t="s">
        <v>183</v>
      </c>
      <c r="CI3" s="248" t="s">
        <v>183</v>
      </c>
      <c r="CJ3" s="248"/>
      <c r="CK3" s="248"/>
      <c r="CL3" s="248"/>
      <c r="CM3" s="248"/>
      <c r="CN3" s="248" t="s">
        <v>182</v>
      </c>
      <c r="CO3" s="248" t="s">
        <v>182</v>
      </c>
      <c r="CP3" s="248" t="s">
        <v>183</v>
      </c>
      <c r="CQ3" s="248" t="s">
        <v>183</v>
      </c>
      <c r="CR3" s="248"/>
      <c r="CS3" s="248"/>
      <c r="CT3" s="248"/>
      <c r="CU3" s="248"/>
      <c r="CV3" s="248" t="s">
        <v>182</v>
      </c>
      <c r="CW3" s="248" t="s">
        <v>182</v>
      </c>
      <c r="CX3" s="248" t="s">
        <v>183</v>
      </c>
      <c r="CY3" s="248" t="s">
        <v>183</v>
      </c>
      <c r="CZ3" s="248"/>
      <c r="DA3" s="248"/>
      <c r="DB3" s="248"/>
      <c r="DC3" s="248"/>
      <c r="DD3" s="248" t="s">
        <v>182</v>
      </c>
      <c r="DE3" s="248" t="s">
        <v>182</v>
      </c>
      <c r="DF3" s="248" t="s">
        <v>183</v>
      </c>
      <c r="DG3" s="248" t="s">
        <v>183</v>
      </c>
      <c r="DH3" s="248"/>
      <c r="DI3" s="248"/>
      <c r="DJ3" s="248"/>
      <c r="DK3" s="248"/>
      <c r="DL3" s="248" t="s">
        <v>182</v>
      </c>
      <c r="DM3" s="248" t="s">
        <v>182</v>
      </c>
      <c r="DN3" s="248" t="s">
        <v>183</v>
      </c>
      <c r="DO3" s="248" t="s">
        <v>183</v>
      </c>
      <c r="DP3" s="248"/>
      <c r="DQ3" s="248"/>
      <c r="DR3" s="248"/>
      <c r="DS3" s="248"/>
      <c r="DT3" s="248" t="s">
        <v>182</v>
      </c>
      <c r="DU3" s="248" t="s">
        <v>182</v>
      </c>
      <c r="DV3" s="248" t="s">
        <v>183</v>
      </c>
      <c r="DW3" s="248" t="s">
        <v>183</v>
      </c>
      <c r="DX3" s="248"/>
      <c r="DY3" s="248"/>
      <c r="DZ3" s="248"/>
      <c r="EA3" s="248"/>
      <c r="EB3" s="248" t="s">
        <v>182</v>
      </c>
      <c r="EC3" s="248" t="s">
        <v>182</v>
      </c>
      <c r="ED3" s="248" t="s">
        <v>183</v>
      </c>
      <c r="EE3" s="248" t="s">
        <v>183</v>
      </c>
      <c r="EF3" s="248"/>
      <c r="EG3" s="248"/>
      <c r="EH3" s="248"/>
      <c r="EI3" s="248"/>
      <c r="EJ3" s="248" t="s">
        <v>182</v>
      </c>
      <c r="EK3" s="248" t="s">
        <v>182</v>
      </c>
      <c r="EL3" s="248" t="s">
        <v>183</v>
      </c>
      <c r="EM3" s="248" t="s">
        <v>183</v>
      </c>
      <c r="EN3" s="248"/>
      <c r="EO3" s="248"/>
      <c r="EP3" s="248"/>
      <c r="EQ3" s="248"/>
      <c r="ER3" s="248" t="s">
        <v>182</v>
      </c>
      <c r="ES3" s="248" t="s">
        <v>182</v>
      </c>
      <c r="ET3" s="248" t="s">
        <v>183</v>
      </c>
      <c r="EU3" s="248" t="s">
        <v>183</v>
      </c>
      <c r="EV3" s="248"/>
      <c r="EW3" s="248"/>
      <c r="EX3" s="248"/>
      <c r="EY3" s="248"/>
      <c r="EZ3" s="248" t="s">
        <v>182</v>
      </c>
      <c r="FA3" s="248" t="s">
        <v>182</v>
      </c>
      <c r="FB3" s="248" t="s">
        <v>183</v>
      </c>
      <c r="FC3" s="248" t="s">
        <v>183</v>
      </c>
      <c r="FD3" s="248"/>
      <c r="FE3" s="248"/>
      <c r="FF3" s="248"/>
      <c r="FG3" s="248"/>
      <c r="FH3" s="248" t="s">
        <v>182</v>
      </c>
      <c r="FI3" s="248" t="s">
        <v>182</v>
      </c>
      <c r="FJ3" s="248" t="s">
        <v>183</v>
      </c>
      <c r="FK3" s="248" t="s">
        <v>183</v>
      </c>
      <c r="FL3" s="248"/>
      <c r="FM3" s="248"/>
      <c r="FN3" s="248"/>
      <c r="FO3" s="248"/>
      <c r="FP3" s="248" t="s">
        <v>182</v>
      </c>
      <c r="FQ3" s="248" t="s">
        <v>182</v>
      </c>
      <c r="FR3" s="248" t="s">
        <v>183</v>
      </c>
      <c r="FS3" s="248" t="s">
        <v>183</v>
      </c>
      <c r="FT3" s="248"/>
      <c r="FU3" s="248"/>
      <c r="FV3" s="248"/>
      <c r="FW3" s="248"/>
      <c r="FX3" s="248" t="s">
        <v>182</v>
      </c>
      <c r="FY3" s="248" t="s">
        <v>182</v>
      </c>
      <c r="FZ3" s="248" t="s">
        <v>183</v>
      </c>
      <c r="GA3" s="248" t="s">
        <v>183</v>
      </c>
      <c r="GB3" s="248"/>
      <c r="GC3" s="248"/>
      <c r="GD3" s="248"/>
      <c r="GE3" s="248"/>
      <c r="GF3" s="248" t="s">
        <v>182</v>
      </c>
      <c r="GG3" s="248" t="s">
        <v>182</v>
      </c>
      <c r="GH3" s="248" t="s">
        <v>183</v>
      </c>
      <c r="GI3" s="248" t="s">
        <v>183</v>
      </c>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t="s">
        <v>182</v>
      </c>
      <c r="HU3" s="248" t="s">
        <v>182</v>
      </c>
      <c r="HV3" s="248" t="s">
        <v>183</v>
      </c>
      <c r="HW3" s="248" t="s">
        <v>183</v>
      </c>
      <c r="HX3" s="248"/>
      <c r="HY3" s="248"/>
      <c r="HZ3" s="248"/>
      <c r="IA3" s="248" t="s">
        <v>182</v>
      </c>
      <c r="IB3" s="248" t="s">
        <v>182</v>
      </c>
      <c r="IC3" s="248" t="s">
        <v>183</v>
      </c>
      <c r="ID3" s="248" t="s">
        <v>183</v>
      </c>
      <c r="IE3" s="248"/>
      <c r="IF3" s="248"/>
      <c r="IG3" s="248"/>
      <c r="IH3" s="248" t="s">
        <v>182</v>
      </c>
      <c r="II3" s="248" t="s">
        <v>182</v>
      </c>
      <c r="IJ3" s="248" t="s">
        <v>183</v>
      </c>
      <c r="IK3" s="248" t="s">
        <v>183</v>
      </c>
      <c r="IL3" s="248"/>
      <c r="IM3" s="248"/>
      <c r="IN3" s="248"/>
      <c r="IO3" s="248" t="s">
        <v>182</v>
      </c>
      <c r="IP3" s="248" t="s">
        <v>182</v>
      </c>
      <c r="IQ3" s="248" t="s">
        <v>183</v>
      </c>
      <c r="IR3" s="248" t="s">
        <v>183</v>
      </c>
      <c r="IS3" s="248"/>
      <c r="IT3" s="248"/>
      <c r="IU3" s="248"/>
      <c r="IV3" s="248" t="s">
        <v>182</v>
      </c>
      <c r="IW3" s="248" t="s">
        <v>182</v>
      </c>
      <c r="IX3" s="248" t="s">
        <v>183</v>
      </c>
      <c r="IY3" s="248" t="s">
        <v>183</v>
      </c>
      <c r="IZ3" s="248"/>
      <c r="JA3" s="248"/>
      <c r="JB3" s="248"/>
      <c r="JC3" s="248" t="s">
        <v>182</v>
      </c>
      <c r="JD3" s="248" t="s">
        <v>182</v>
      </c>
      <c r="JE3" s="248" t="s">
        <v>183</v>
      </c>
      <c r="JF3" s="248" t="s">
        <v>183</v>
      </c>
      <c r="JG3" s="248"/>
      <c r="JH3" s="248"/>
      <c r="JI3" s="248"/>
      <c r="JJ3" s="248" t="s">
        <v>182</v>
      </c>
      <c r="JK3" s="248" t="s">
        <v>182</v>
      </c>
      <c r="JL3" s="248" t="s">
        <v>183</v>
      </c>
      <c r="JM3" s="248" t="s">
        <v>183</v>
      </c>
      <c r="JN3" s="248"/>
      <c r="JO3" s="248"/>
      <c r="JP3" s="248"/>
      <c r="JQ3" s="248" t="s">
        <v>182</v>
      </c>
      <c r="JR3" s="248" t="s">
        <v>182</v>
      </c>
      <c r="JS3" s="248" t="s">
        <v>183</v>
      </c>
      <c r="JT3" s="248" t="s">
        <v>183</v>
      </c>
      <c r="JU3" s="248"/>
      <c r="JV3" s="248"/>
      <c r="JW3" s="248"/>
      <c r="JX3" s="248" t="s">
        <v>182</v>
      </c>
      <c r="JY3" s="248" t="s">
        <v>182</v>
      </c>
      <c r="JZ3" s="248" t="s">
        <v>183</v>
      </c>
      <c r="KA3" s="248" t="s">
        <v>183</v>
      </c>
      <c r="KB3" s="248"/>
      <c r="KC3" s="248"/>
      <c r="KD3" s="248"/>
      <c r="KE3" s="248" t="s">
        <v>182</v>
      </c>
      <c r="KF3" s="248" t="s">
        <v>182</v>
      </c>
      <c r="KG3" s="248" t="s">
        <v>183</v>
      </c>
      <c r="KH3" s="248" t="s">
        <v>183</v>
      </c>
      <c r="KI3" s="248"/>
      <c r="KJ3" s="248"/>
      <c r="KK3" s="248"/>
      <c r="KL3" s="248"/>
      <c r="KM3" s="248" t="s">
        <v>182</v>
      </c>
      <c r="KN3" s="248" t="s">
        <v>182</v>
      </c>
      <c r="KO3" s="248" t="s">
        <v>183</v>
      </c>
      <c r="KP3" s="248" t="s">
        <v>183</v>
      </c>
      <c r="KQ3" s="248"/>
      <c r="KR3" s="248"/>
      <c r="KS3" s="248"/>
      <c r="KT3" s="248"/>
      <c r="KU3" s="248" t="s">
        <v>182</v>
      </c>
      <c r="KV3" s="248" t="s">
        <v>182</v>
      </c>
      <c r="KW3" s="248" t="s">
        <v>183</v>
      </c>
      <c r="KX3" s="248" t="s">
        <v>183</v>
      </c>
      <c r="KY3" s="248"/>
      <c r="KZ3" s="248"/>
      <c r="LA3" s="248"/>
      <c r="LB3" s="248"/>
      <c r="LC3" s="248"/>
      <c r="LD3" s="248"/>
      <c r="LE3" s="248"/>
      <c r="LF3" s="248"/>
      <c r="LG3" s="248"/>
      <c r="LH3" s="248"/>
      <c r="LI3" s="248"/>
      <c r="LJ3" s="248"/>
      <c r="LK3" s="248"/>
      <c r="LL3" s="248"/>
      <c r="LM3" s="248"/>
      <c r="LN3" s="248"/>
      <c r="LO3" s="248"/>
      <c r="LP3" s="248"/>
      <c r="LQ3" s="248"/>
      <c r="LR3" s="248"/>
      <c r="LS3" s="248"/>
      <c r="LT3" s="248"/>
      <c r="LU3" s="248"/>
      <c r="LV3" s="248"/>
      <c r="LW3" s="248"/>
      <c r="LX3" s="248"/>
      <c r="LY3" s="248"/>
      <c r="LZ3" s="248"/>
      <c r="MA3" s="248" t="s">
        <v>182</v>
      </c>
      <c r="MB3" s="248" t="s">
        <v>182</v>
      </c>
      <c r="MC3" s="248" t="s">
        <v>183</v>
      </c>
      <c r="MD3" s="248" t="s">
        <v>183</v>
      </c>
      <c r="ME3" s="248"/>
      <c r="MF3" s="248"/>
      <c r="MG3" s="248"/>
      <c r="MH3" s="248"/>
      <c r="MI3" s="248"/>
      <c r="MJ3" s="248"/>
      <c r="MK3" s="248"/>
      <c r="ML3" s="248"/>
      <c r="MM3" s="248"/>
      <c r="MN3" s="248"/>
      <c r="MO3" s="248"/>
      <c r="MP3" s="248"/>
      <c r="MQ3" s="248"/>
      <c r="MR3" s="248"/>
      <c r="MS3" s="248"/>
      <c r="MT3" s="248"/>
      <c r="MU3" s="248"/>
      <c r="MV3" s="248"/>
      <c r="MW3" s="248"/>
      <c r="MX3" s="248" t="s">
        <v>182</v>
      </c>
      <c r="MY3" s="248" t="s">
        <v>182</v>
      </c>
      <c r="MZ3" s="248" t="s">
        <v>183</v>
      </c>
      <c r="NA3" s="248" t="s">
        <v>183</v>
      </c>
      <c r="NB3" s="248"/>
      <c r="NC3" s="248"/>
      <c r="ND3" s="248"/>
      <c r="NE3" s="248" t="s">
        <v>182</v>
      </c>
      <c r="NF3" s="248" t="s">
        <v>182</v>
      </c>
      <c r="NG3" s="248" t="s">
        <v>183</v>
      </c>
      <c r="NH3" s="248" t="s">
        <v>183</v>
      </c>
      <c r="NI3" s="248"/>
      <c r="NJ3" s="248"/>
      <c r="NK3" s="248"/>
      <c r="NL3" s="248" t="s">
        <v>182</v>
      </c>
      <c r="NM3" s="248" t="s">
        <v>182</v>
      </c>
      <c r="NN3" s="248" t="s">
        <v>183</v>
      </c>
      <c r="NO3" s="248" t="s">
        <v>183</v>
      </c>
      <c r="NP3" s="248"/>
      <c r="NQ3" s="248"/>
      <c r="NR3" s="248"/>
      <c r="NS3" s="248" t="s">
        <v>182</v>
      </c>
      <c r="NT3" s="248" t="s">
        <v>182</v>
      </c>
      <c r="NU3" s="248" t="s">
        <v>183</v>
      </c>
      <c r="NV3" s="248" t="s">
        <v>183</v>
      </c>
      <c r="NW3" s="248"/>
      <c r="NX3" s="248"/>
      <c r="NY3" s="248"/>
      <c r="NZ3" s="248" t="s">
        <v>182</v>
      </c>
      <c r="OA3" s="248" t="s">
        <v>182</v>
      </c>
      <c r="OB3" s="248" t="s">
        <v>183</v>
      </c>
      <c r="OC3" s="248" t="s">
        <v>183</v>
      </c>
      <c r="OD3" s="248"/>
      <c r="OE3" s="248"/>
      <c r="OF3" s="248"/>
      <c r="OG3" s="248" t="s">
        <v>182</v>
      </c>
      <c r="OH3" s="248" t="s">
        <v>182</v>
      </c>
      <c r="OI3" s="248" t="s">
        <v>183</v>
      </c>
      <c r="OJ3" s="248" t="s">
        <v>183</v>
      </c>
      <c r="OK3" s="248"/>
      <c r="OL3" s="248"/>
      <c r="OM3" s="248"/>
      <c r="ON3" s="248" t="s">
        <v>182</v>
      </c>
      <c r="OO3" s="248" t="s">
        <v>182</v>
      </c>
      <c r="OP3" s="248" t="s">
        <v>183</v>
      </c>
      <c r="OQ3" s="248" t="s">
        <v>183</v>
      </c>
      <c r="OR3" s="248"/>
      <c r="OS3" s="248"/>
      <c r="OT3" s="248"/>
      <c r="OU3" s="248"/>
      <c r="OV3" s="248" t="s">
        <v>182</v>
      </c>
      <c r="OW3" s="248" t="s">
        <v>182</v>
      </c>
      <c r="OX3" s="248" t="s">
        <v>183</v>
      </c>
      <c r="OY3" s="248" t="s">
        <v>183</v>
      </c>
      <c r="OZ3" s="248"/>
      <c r="PA3" s="248"/>
      <c r="PB3" s="248"/>
      <c r="PC3" s="248"/>
      <c r="PD3" s="248"/>
      <c r="PE3" s="248"/>
      <c r="PF3" s="248"/>
      <c r="PG3" s="248"/>
      <c r="PH3" s="248"/>
      <c r="PI3" s="248"/>
      <c r="PJ3" s="248"/>
      <c r="PK3" s="248"/>
      <c r="PL3" s="248"/>
      <c r="PM3" s="248"/>
      <c r="PN3" s="248"/>
      <c r="PO3" s="248"/>
      <c r="PP3" s="248"/>
      <c r="PQ3" s="248"/>
      <c r="PR3" s="248"/>
      <c r="PS3" s="248"/>
      <c r="PT3" s="248"/>
      <c r="PU3" s="248"/>
      <c r="PV3" s="248"/>
      <c r="PW3" s="248"/>
      <c r="PX3" s="248"/>
      <c r="PY3" s="248"/>
      <c r="PZ3" s="248"/>
      <c r="QA3" s="248"/>
      <c r="QB3" s="248"/>
      <c r="QC3" s="248"/>
      <c r="QD3" s="248"/>
      <c r="QE3" s="248"/>
      <c r="QF3" s="248" t="s">
        <v>182</v>
      </c>
      <c r="QG3" s="248" t="s">
        <v>182</v>
      </c>
      <c r="QH3" s="248" t="s">
        <v>183</v>
      </c>
      <c r="QI3" s="248" t="s">
        <v>183</v>
      </c>
      <c r="QJ3" s="248"/>
      <c r="QK3" s="248"/>
      <c r="QL3" s="248"/>
      <c r="QM3" s="248"/>
      <c r="QN3" s="248" t="s">
        <v>182</v>
      </c>
      <c r="QO3" s="248" t="s">
        <v>182</v>
      </c>
      <c r="QP3" s="248" t="s">
        <v>183</v>
      </c>
      <c r="QQ3" s="248" t="s">
        <v>183</v>
      </c>
      <c r="QR3" s="248"/>
      <c r="QS3" s="248"/>
      <c r="QT3" s="248"/>
      <c r="QU3" s="248"/>
      <c r="QV3" s="248" t="s">
        <v>182</v>
      </c>
      <c r="QW3" s="248" t="s">
        <v>182</v>
      </c>
      <c r="QX3" s="248" t="s">
        <v>183</v>
      </c>
      <c r="QY3" s="248" t="s">
        <v>183</v>
      </c>
      <c r="QZ3" s="248"/>
      <c r="RA3" s="248"/>
      <c r="RB3" s="248"/>
      <c r="RC3" s="248"/>
      <c r="RD3" s="248" t="s">
        <v>182</v>
      </c>
      <c r="RE3" s="248" t="s">
        <v>182</v>
      </c>
      <c r="RF3" s="248" t="s">
        <v>183</v>
      </c>
      <c r="RG3" s="248" t="s">
        <v>183</v>
      </c>
      <c r="RH3" s="248"/>
      <c r="RI3" s="248"/>
      <c r="RJ3" s="248"/>
      <c r="RK3" s="248"/>
      <c r="RL3" s="248" t="s">
        <v>182</v>
      </c>
      <c r="RM3" s="248" t="s">
        <v>182</v>
      </c>
      <c r="RN3" s="248" t="s">
        <v>183</v>
      </c>
      <c r="RO3" s="248" t="s">
        <v>183</v>
      </c>
      <c r="RP3" s="248"/>
      <c r="RQ3" s="248"/>
      <c r="RR3" s="248"/>
      <c r="RS3" s="248"/>
      <c r="RT3" s="248" t="s">
        <v>182</v>
      </c>
      <c r="RU3" s="248" t="s">
        <v>182</v>
      </c>
      <c r="RV3" s="248" t="s">
        <v>183</v>
      </c>
      <c r="RW3" s="248" t="s">
        <v>183</v>
      </c>
      <c r="RX3" s="248"/>
      <c r="RY3" s="248"/>
      <c r="RZ3" s="248"/>
      <c r="SA3" s="248"/>
      <c r="SB3" s="248" t="s">
        <v>182</v>
      </c>
      <c r="SC3" s="248" t="s">
        <v>182</v>
      </c>
      <c r="SD3" s="248" t="s">
        <v>183</v>
      </c>
      <c r="SE3" s="248" t="s">
        <v>183</v>
      </c>
      <c r="SF3" s="248"/>
      <c r="SG3" s="248"/>
      <c r="SH3" s="248"/>
      <c r="SI3" s="248"/>
      <c r="SJ3" s="248" t="s">
        <v>182</v>
      </c>
      <c r="SK3" s="248" t="s">
        <v>182</v>
      </c>
      <c r="SL3" s="248" t="s">
        <v>183</v>
      </c>
      <c r="SM3" s="248" t="s">
        <v>183</v>
      </c>
      <c r="SN3" s="248"/>
      <c r="SO3" s="248"/>
      <c r="SP3" s="248"/>
      <c r="SQ3" s="248"/>
      <c r="SR3" s="248" t="s">
        <v>182</v>
      </c>
      <c r="SS3" s="248" t="s">
        <v>182</v>
      </c>
      <c r="ST3" s="248" t="s">
        <v>183</v>
      </c>
      <c r="SU3" s="248" t="s">
        <v>183</v>
      </c>
      <c r="SV3" s="248"/>
      <c r="SW3" s="248"/>
      <c r="SX3" s="248"/>
      <c r="SY3" s="248"/>
      <c r="SZ3" s="248" t="s">
        <v>182</v>
      </c>
      <c r="TA3" s="248" t="s">
        <v>182</v>
      </c>
      <c r="TB3" s="248" t="s">
        <v>183</v>
      </c>
      <c r="TC3" s="248" t="s">
        <v>183</v>
      </c>
      <c r="TD3" s="248"/>
      <c r="TE3" s="248"/>
      <c r="TF3" s="248"/>
      <c r="TG3" s="248"/>
      <c r="TH3" s="248" t="s">
        <v>182</v>
      </c>
      <c r="TI3" s="248" t="s">
        <v>182</v>
      </c>
      <c r="TJ3" s="248" t="s">
        <v>183</v>
      </c>
      <c r="TK3" s="248" t="s">
        <v>183</v>
      </c>
      <c r="TL3" s="248"/>
      <c r="TM3" s="248"/>
      <c r="TN3" s="248"/>
      <c r="TO3" s="248"/>
      <c r="TP3" s="248"/>
      <c r="TQ3" s="248"/>
      <c r="TR3" s="248"/>
      <c r="TS3" s="248"/>
      <c r="TT3" s="248"/>
      <c r="TU3" s="248" t="s">
        <v>294</v>
      </c>
      <c r="TV3" s="248" t="s">
        <v>294</v>
      </c>
      <c r="TW3" s="248" t="s">
        <v>293</v>
      </c>
      <c r="TX3" s="248" t="s">
        <v>293</v>
      </c>
      <c r="TY3" s="248" t="s">
        <v>294</v>
      </c>
      <c r="TZ3" s="248" t="s">
        <v>294</v>
      </c>
      <c r="UA3" s="248" t="s">
        <v>293</v>
      </c>
      <c r="UB3" s="248" t="s">
        <v>293</v>
      </c>
      <c r="UC3" s="248" t="s">
        <v>294</v>
      </c>
      <c r="UD3" s="248" t="s">
        <v>294</v>
      </c>
      <c r="UE3" s="248" t="s">
        <v>293</v>
      </c>
      <c r="UF3" s="248" t="s">
        <v>293</v>
      </c>
      <c r="UG3" s="248" t="s">
        <v>351</v>
      </c>
      <c r="UH3" s="248"/>
      <c r="UI3" s="248"/>
      <c r="UJ3" s="248"/>
      <c r="UK3" s="248"/>
      <c r="UL3" s="248"/>
      <c r="UM3" s="248"/>
      <c r="UN3" s="248"/>
      <c r="UO3" s="248"/>
      <c r="UP3" s="248"/>
      <c r="UQ3" s="248"/>
      <c r="UR3" s="248"/>
      <c r="US3" s="248"/>
      <c r="UT3" s="248"/>
      <c r="UU3" s="248"/>
      <c r="UV3" s="248"/>
      <c r="UW3" s="248"/>
      <c r="UX3" s="248"/>
      <c r="UY3" s="248"/>
      <c r="UZ3" s="248"/>
      <c r="VA3" s="248"/>
      <c r="VB3" s="248"/>
      <c r="VC3" s="248"/>
      <c r="VD3" s="248"/>
      <c r="VE3" s="248"/>
      <c r="VF3" s="248"/>
      <c r="VG3" s="248"/>
      <c r="VH3" s="248"/>
      <c r="VI3" s="248"/>
      <c r="VJ3" s="248"/>
      <c r="VK3" s="248"/>
      <c r="VL3" s="248"/>
      <c r="VM3" s="248"/>
      <c r="VN3" s="248"/>
      <c r="VO3" s="248"/>
      <c r="VP3" s="248"/>
      <c r="VQ3" s="248"/>
      <c r="VR3" s="248"/>
      <c r="VS3" s="248"/>
    </row>
    <row r="4" spans="1:591" ht="60" x14ac:dyDescent="0.25">
      <c r="A4" s="250" t="s">
        <v>317</v>
      </c>
      <c r="B4" s="248"/>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t="s">
        <v>23</v>
      </c>
      <c r="AO4" s="248" t="s">
        <v>23</v>
      </c>
      <c r="AP4" s="248" t="s">
        <v>23</v>
      </c>
      <c r="AQ4" s="248" t="s">
        <v>23</v>
      </c>
      <c r="AR4" s="248" t="s">
        <v>23</v>
      </c>
      <c r="AS4" s="248" t="s">
        <v>23</v>
      </c>
      <c r="AT4" s="248" t="s">
        <v>23</v>
      </c>
      <c r="AU4" s="248" t="s">
        <v>23</v>
      </c>
      <c r="AV4" s="248" t="s">
        <v>152</v>
      </c>
      <c r="AW4" s="248" t="s">
        <v>152</v>
      </c>
      <c r="AX4" s="248" t="s">
        <v>152</v>
      </c>
      <c r="AY4" s="248" t="s">
        <v>152</v>
      </c>
      <c r="AZ4" s="248" t="s">
        <v>152</v>
      </c>
      <c r="BA4" s="248" t="s">
        <v>152</v>
      </c>
      <c r="BB4" s="248" t="s">
        <v>152</v>
      </c>
      <c r="BC4" s="248" t="s">
        <v>152</v>
      </c>
      <c r="BD4" s="248" t="s">
        <v>24</v>
      </c>
      <c r="BE4" s="248" t="s">
        <v>24</v>
      </c>
      <c r="BF4" s="248" t="s">
        <v>24</v>
      </c>
      <c r="BG4" s="248" t="s">
        <v>24</v>
      </c>
      <c r="BH4" s="248" t="s">
        <v>24</v>
      </c>
      <c r="BI4" s="248" t="s">
        <v>24</v>
      </c>
      <c r="BJ4" s="248" t="s">
        <v>24</v>
      </c>
      <c r="BK4" s="248" t="s">
        <v>24</v>
      </c>
      <c r="BL4" s="248" t="s">
        <v>26</v>
      </c>
      <c r="BM4" s="248" t="s">
        <v>26</v>
      </c>
      <c r="BN4" s="248" t="s">
        <v>26</v>
      </c>
      <c r="BO4" s="248" t="s">
        <v>26</v>
      </c>
      <c r="BP4" s="248" t="s">
        <v>26</v>
      </c>
      <c r="BQ4" s="248" t="s">
        <v>26</v>
      </c>
      <c r="BR4" s="248" t="s">
        <v>26</v>
      </c>
      <c r="BS4" s="248" t="s">
        <v>26</v>
      </c>
      <c r="BT4" s="248" t="s">
        <v>153</v>
      </c>
      <c r="BU4" s="248" t="s">
        <v>153</v>
      </c>
      <c r="BV4" s="248" t="s">
        <v>153</v>
      </c>
      <c r="BW4" s="248" t="s">
        <v>153</v>
      </c>
      <c r="BX4" s="248" t="s">
        <v>153</v>
      </c>
      <c r="BY4" s="248" t="s">
        <v>153</v>
      </c>
      <c r="BZ4" s="248" t="s">
        <v>153</v>
      </c>
      <c r="CA4" s="248" t="s">
        <v>153</v>
      </c>
      <c r="CB4" s="248" t="s">
        <v>153</v>
      </c>
      <c r="CC4" s="248" t="s">
        <v>153</v>
      </c>
      <c r="CD4" s="248" t="s">
        <v>153</v>
      </c>
      <c r="CE4" s="248" t="s">
        <v>153</v>
      </c>
      <c r="CF4" s="248" t="s">
        <v>153</v>
      </c>
      <c r="CG4" s="248" t="s">
        <v>153</v>
      </c>
      <c r="CH4" s="248" t="s">
        <v>153</v>
      </c>
      <c r="CI4" s="248" t="s">
        <v>153</v>
      </c>
      <c r="CJ4" s="248" t="s">
        <v>153</v>
      </c>
      <c r="CK4" s="248" t="s">
        <v>153</v>
      </c>
      <c r="CL4" s="248" t="s">
        <v>153</v>
      </c>
      <c r="CM4" s="248" t="s">
        <v>153</v>
      </c>
      <c r="CN4" s="248" t="s">
        <v>153</v>
      </c>
      <c r="CO4" s="248" t="s">
        <v>153</v>
      </c>
      <c r="CP4" s="248" t="s">
        <v>153</v>
      </c>
      <c r="CQ4" s="248" t="s">
        <v>153</v>
      </c>
      <c r="CR4" s="248" t="s">
        <v>153</v>
      </c>
      <c r="CS4" s="248" t="s">
        <v>153</v>
      </c>
      <c r="CT4" s="248" t="s">
        <v>153</v>
      </c>
      <c r="CU4" s="248" t="s">
        <v>153</v>
      </c>
      <c r="CV4" s="248" t="s">
        <v>153</v>
      </c>
      <c r="CW4" s="248" t="s">
        <v>153</v>
      </c>
      <c r="CX4" s="248" t="s">
        <v>153</v>
      </c>
      <c r="CY4" s="248" t="s">
        <v>153</v>
      </c>
      <c r="CZ4" s="248" t="s">
        <v>32</v>
      </c>
      <c r="DA4" s="248" t="s">
        <v>32</v>
      </c>
      <c r="DB4" s="248" t="s">
        <v>32</v>
      </c>
      <c r="DC4" s="248" t="s">
        <v>32</v>
      </c>
      <c r="DD4" s="248" t="s">
        <v>32</v>
      </c>
      <c r="DE4" s="248" t="s">
        <v>32</v>
      </c>
      <c r="DF4" s="248" t="s">
        <v>32</v>
      </c>
      <c r="DG4" s="248" t="s">
        <v>32</v>
      </c>
      <c r="DH4" s="248" t="s">
        <v>32</v>
      </c>
      <c r="DI4" s="248" t="s">
        <v>32</v>
      </c>
      <c r="DJ4" s="248" t="s">
        <v>32</v>
      </c>
      <c r="DK4" s="248" t="s">
        <v>32</v>
      </c>
      <c r="DL4" s="248" t="s">
        <v>32</v>
      </c>
      <c r="DM4" s="248" t="s">
        <v>32</v>
      </c>
      <c r="DN4" s="248" t="s">
        <v>32</v>
      </c>
      <c r="DO4" s="248" t="s">
        <v>32</v>
      </c>
      <c r="DP4" s="248" t="s">
        <v>32</v>
      </c>
      <c r="DQ4" s="248" t="s">
        <v>32</v>
      </c>
      <c r="DR4" s="248" t="s">
        <v>32</v>
      </c>
      <c r="DS4" s="248" t="s">
        <v>32</v>
      </c>
      <c r="DT4" s="248" t="s">
        <v>32</v>
      </c>
      <c r="DU4" s="248" t="s">
        <v>32</v>
      </c>
      <c r="DV4" s="248" t="s">
        <v>32</v>
      </c>
      <c r="DW4" s="248" t="s">
        <v>32</v>
      </c>
      <c r="DX4" s="248" t="s">
        <v>32</v>
      </c>
      <c r="DY4" s="248" t="s">
        <v>32</v>
      </c>
      <c r="DZ4" s="248" t="s">
        <v>32</v>
      </c>
      <c r="EA4" s="248" t="s">
        <v>32</v>
      </c>
      <c r="EB4" s="248" t="s">
        <v>32</v>
      </c>
      <c r="EC4" s="248" t="s">
        <v>32</v>
      </c>
      <c r="ED4" s="248" t="s">
        <v>32</v>
      </c>
      <c r="EE4" s="248" t="s">
        <v>32</v>
      </c>
      <c r="EF4" s="248" t="s">
        <v>36</v>
      </c>
      <c r="EG4" s="248" t="s">
        <v>36</v>
      </c>
      <c r="EH4" s="248" t="s">
        <v>36</v>
      </c>
      <c r="EI4" s="248" t="s">
        <v>36</v>
      </c>
      <c r="EJ4" s="248" t="s">
        <v>36</v>
      </c>
      <c r="EK4" s="248" t="s">
        <v>36</v>
      </c>
      <c r="EL4" s="248" t="s">
        <v>36</v>
      </c>
      <c r="EM4" s="248" t="s">
        <v>36</v>
      </c>
      <c r="EN4" s="248" t="s">
        <v>37</v>
      </c>
      <c r="EO4" s="248" t="s">
        <v>37</v>
      </c>
      <c r="EP4" s="248" t="s">
        <v>37</v>
      </c>
      <c r="EQ4" s="248" t="s">
        <v>37</v>
      </c>
      <c r="ER4" s="248" t="s">
        <v>37</v>
      </c>
      <c r="ES4" s="248" t="s">
        <v>37</v>
      </c>
      <c r="ET4" s="248" t="s">
        <v>37</v>
      </c>
      <c r="EU4" s="248" t="s">
        <v>37</v>
      </c>
      <c r="EV4" s="248" t="s">
        <v>268</v>
      </c>
      <c r="EW4" s="248" t="s">
        <v>268</v>
      </c>
      <c r="EX4" s="248" t="s">
        <v>268</v>
      </c>
      <c r="EY4" s="248" t="s">
        <v>268</v>
      </c>
      <c r="EZ4" s="248" t="s">
        <v>268</v>
      </c>
      <c r="FA4" s="248" t="s">
        <v>268</v>
      </c>
      <c r="FB4" s="248" t="s">
        <v>268</v>
      </c>
      <c r="FC4" s="248" t="s">
        <v>268</v>
      </c>
      <c r="FD4" s="248" t="s">
        <v>269</v>
      </c>
      <c r="FE4" s="248" t="s">
        <v>269</v>
      </c>
      <c r="FF4" s="248" t="s">
        <v>269</v>
      </c>
      <c r="FG4" s="248" t="s">
        <v>269</v>
      </c>
      <c r="FH4" s="248" t="s">
        <v>269</v>
      </c>
      <c r="FI4" s="248" t="s">
        <v>269</v>
      </c>
      <c r="FJ4" s="248" t="s">
        <v>269</v>
      </c>
      <c r="FK4" s="248" t="s">
        <v>269</v>
      </c>
      <c r="FL4" s="248" t="s">
        <v>269</v>
      </c>
      <c r="FM4" s="248" t="s">
        <v>269</v>
      </c>
      <c r="FN4" s="248" t="s">
        <v>269</v>
      </c>
      <c r="FO4" s="248" t="s">
        <v>269</v>
      </c>
      <c r="FP4" s="248" t="s">
        <v>269</v>
      </c>
      <c r="FQ4" s="248" t="s">
        <v>269</v>
      </c>
      <c r="FR4" s="248" t="s">
        <v>269</v>
      </c>
      <c r="FS4" s="248" t="s">
        <v>269</v>
      </c>
      <c r="FT4" s="248" t="s">
        <v>290</v>
      </c>
      <c r="FU4" s="248" t="s">
        <v>290</v>
      </c>
      <c r="FV4" s="248" t="s">
        <v>290</v>
      </c>
      <c r="FW4" s="248" t="s">
        <v>290</v>
      </c>
      <c r="FX4" s="248" t="s">
        <v>290</v>
      </c>
      <c r="FY4" s="248" t="s">
        <v>290</v>
      </c>
      <c r="FZ4" s="248" t="s">
        <v>290</v>
      </c>
      <c r="GA4" s="248" t="s">
        <v>290</v>
      </c>
      <c r="GB4" s="248" t="s">
        <v>127</v>
      </c>
      <c r="GC4" s="248" t="s">
        <v>127</v>
      </c>
      <c r="GD4" s="248" t="s">
        <v>127</v>
      </c>
      <c r="GE4" s="248" t="s">
        <v>127</v>
      </c>
      <c r="GF4" s="248" t="s">
        <v>127</v>
      </c>
      <c r="GG4" s="248" t="s">
        <v>127</v>
      </c>
      <c r="GH4" s="248" t="s">
        <v>127</v>
      </c>
      <c r="GI4" s="248" t="s">
        <v>127</v>
      </c>
      <c r="GJ4" s="248" t="s">
        <v>321</v>
      </c>
      <c r="GK4" s="248" t="s">
        <v>321</v>
      </c>
      <c r="GL4" s="248" t="s">
        <v>321</v>
      </c>
      <c r="GM4" s="248" t="s">
        <v>321</v>
      </c>
      <c r="GN4" s="248" t="s">
        <v>321</v>
      </c>
      <c r="GO4" s="248" t="s">
        <v>321</v>
      </c>
      <c r="GP4" s="248" t="s">
        <v>321</v>
      </c>
      <c r="GQ4" s="248" t="s">
        <v>321</v>
      </c>
      <c r="GR4" s="248" t="s">
        <v>321</v>
      </c>
      <c r="GS4" s="248" t="s">
        <v>321</v>
      </c>
      <c r="GT4" s="248" t="s">
        <v>321</v>
      </c>
      <c r="GU4" s="248" t="s">
        <v>321</v>
      </c>
      <c r="GV4" s="248" t="s">
        <v>321</v>
      </c>
      <c r="GW4" s="253" t="s">
        <v>17</v>
      </c>
      <c r="GX4" s="253" t="s">
        <v>17</v>
      </c>
      <c r="GY4" s="253" t="s">
        <v>17</v>
      </c>
      <c r="GZ4" s="253" t="s">
        <v>17</v>
      </c>
      <c r="HA4" s="253" t="s">
        <v>17</v>
      </c>
      <c r="HB4" s="253" t="s">
        <v>17</v>
      </c>
      <c r="HC4" s="253" t="s">
        <v>17</v>
      </c>
      <c r="HD4" s="253" t="s">
        <v>17</v>
      </c>
      <c r="HE4" s="253" t="s">
        <v>17</v>
      </c>
      <c r="HF4" s="253" t="s">
        <v>17</v>
      </c>
      <c r="HG4" s="253" t="s">
        <v>17</v>
      </c>
      <c r="HH4" s="253" t="s">
        <v>17</v>
      </c>
      <c r="HI4" s="253" t="s">
        <v>17</v>
      </c>
      <c r="HJ4" s="253" t="s">
        <v>17</v>
      </c>
      <c r="HK4" s="253" t="s">
        <v>17</v>
      </c>
      <c r="HL4" s="253" t="s">
        <v>17</v>
      </c>
      <c r="HM4" s="253" t="s">
        <v>17</v>
      </c>
      <c r="HN4" s="253" t="s">
        <v>17</v>
      </c>
      <c r="HO4" s="253" t="s">
        <v>17</v>
      </c>
      <c r="HP4" s="253" t="s">
        <v>17</v>
      </c>
      <c r="HQ4" s="253" t="s">
        <v>17</v>
      </c>
      <c r="HR4" s="253" t="s">
        <v>17</v>
      </c>
      <c r="HS4" s="253" t="s">
        <v>17</v>
      </c>
      <c r="HT4" s="253" t="s">
        <v>17</v>
      </c>
      <c r="HU4" s="253" t="s">
        <v>17</v>
      </c>
      <c r="HV4" s="253" t="s">
        <v>17</v>
      </c>
      <c r="HW4" s="253" t="s">
        <v>17</v>
      </c>
      <c r="HX4" s="253" t="s">
        <v>219</v>
      </c>
      <c r="HY4" s="253" t="s">
        <v>219</v>
      </c>
      <c r="HZ4" s="253" t="s">
        <v>219</v>
      </c>
      <c r="IA4" s="253" t="s">
        <v>219</v>
      </c>
      <c r="IB4" s="253" t="s">
        <v>219</v>
      </c>
      <c r="IC4" s="253" t="s">
        <v>219</v>
      </c>
      <c r="ID4" s="253" t="s">
        <v>219</v>
      </c>
      <c r="IE4" s="253" t="s">
        <v>220</v>
      </c>
      <c r="IF4" s="253" t="s">
        <v>220</v>
      </c>
      <c r="IG4" s="253" t="s">
        <v>220</v>
      </c>
      <c r="IH4" s="253" t="s">
        <v>220</v>
      </c>
      <c r="II4" s="253" t="s">
        <v>220</v>
      </c>
      <c r="IJ4" s="253" t="s">
        <v>220</v>
      </c>
      <c r="IK4" s="253" t="s">
        <v>220</v>
      </c>
      <c r="IL4" s="253" t="s">
        <v>14</v>
      </c>
      <c r="IM4" s="253" t="s">
        <v>14</v>
      </c>
      <c r="IN4" s="253" t="s">
        <v>14</v>
      </c>
      <c r="IO4" s="253" t="s">
        <v>14</v>
      </c>
      <c r="IP4" s="253" t="s">
        <v>14</v>
      </c>
      <c r="IQ4" s="253" t="s">
        <v>14</v>
      </c>
      <c r="IR4" s="253" t="s">
        <v>14</v>
      </c>
      <c r="IS4" s="248" t="s">
        <v>15</v>
      </c>
      <c r="IT4" s="248" t="s">
        <v>15</v>
      </c>
      <c r="IU4" s="248" t="s">
        <v>15</v>
      </c>
      <c r="IV4" s="248" t="s">
        <v>15</v>
      </c>
      <c r="IW4" s="248" t="s">
        <v>15</v>
      </c>
      <c r="IX4" s="248" t="s">
        <v>15</v>
      </c>
      <c r="IY4" s="248" t="s">
        <v>15</v>
      </c>
      <c r="IZ4" s="248" t="s">
        <v>265</v>
      </c>
      <c r="JA4" s="248" t="s">
        <v>265</v>
      </c>
      <c r="JB4" s="248" t="s">
        <v>265</v>
      </c>
      <c r="JC4" s="248" t="s">
        <v>265</v>
      </c>
      <c r="JD4" s="248" t="s">
        <v>265</v>
      </c>
      <c r="JE4" s="248" t="s">
        <v>265</v>
      </c>
      <c r="JF4" s="248" t="s">
        <v>265</v>
      </c>
      <c r="JG4" s="248" t="s">
        <v>16</v>
      </c>
      <c r="JH4" s="248" t="s">
        <v>16</v>
      </c>
      <c r="JI4" s="248" t="s">
        <v>16</v>
      </c>
      <c r="JJ4" s="248" t="s">
        <v>16</v>
      </c>
      <c r="JK4" s="248" t="s">
        <v>16</v>
      </c>
      <c r="JL4" s="248" t="s">
        <v>16</v>
      </c>
      <c r="JM4" s="248" t="s">
        <v>16</v>
      </c>
      <c r="JN4" s="248" t="s">
        <v>191</v>
      </c>
      <c r="JO4" s="248" t="s">
        <v>191</v>
      </c>
      <c r="JP4" s="248"/>
      <c r="JQ4" s="248" t="s">
        <v>191</v>
      </c>
      <c r="JR4" s="248" t="s">
        <v>191</v>
      </c>
      <c r="JS4" s="248" t="s">
        <v>191</v>
      </c>
      <c r="JT4" s="248" t="s">
        <v>191</v>
      </c>
      <c r="JU4" s="248" t="s">
        <v>192</v>
      </c>
      <c r="JV4" s="248"/>
      <c r="JW4" s="248" t="s">
        <v>192</v>
      </c>
      <c r="JX4" s="248" t="s">
        <v>192</v>
      </c>
      <c r="JY4" s="248" t="s">
        <v>192</v>
      </c>
      <c r="JZ4" s="248" t="s">
        <v>192</v>
      </c>
      <c r="KA4" s="248" t="s">
        <v>192</v>
      </c>
      <c r="KB4" s="248" t="s">
        <v>120</v>
      </c>
      <c r="KC4" s="248" t="s">
        <v>120</v>
      </c>
      <c r="KD4" s="248" t="s">
        <v>120</v>
      </c>
      <c r="KE4" s="248" t="s">
        <v>120</v>
      </c>
      <c r="KF4" s="248" t="s">
        <v>120</v>
      </c>
      <c r="KG4" s="248" t="s">
        <v>120</v>
      </c>
      <c r="KH4" s="248" t="s">
        <v>120</v>
      </c>
      <c r="KI4" s="248" t="s">
        <v>124</v>
      </c>
      <c r="KJ4" s="248" t="s">
        <v>124</v>
      </c>
      <c r="KK4" s="248" t="s">
        <v>124</v>
      </c>
      <c r="KL4" s="248" t="s">
        <v>124</v>
      </c>
      <c r="KM4" s="248" t="s">
        <v>124</v>
      </c>
      <c r="KN4" s="248" t="s">
        <v>124</v>
      </c>
      <c r="KO4" s="248" t="s">
        <v>124</v>
      </c>
      <c r="KP4" s="248" t="s">
        <v>124</v>
      </c>
      <c r="KQ4" s="248" t="s">
        <v>76</v>
      </c>
      <c r="KR4" s="248" t="s">
        <v>76</v>
      </c>
      <c r="KS4" s="248" t="s">
        <v>76</v>
      </c>
      <c r="KT4" s="248" t="s">
        <v>76</v>
      </c>
      <c r="KU4" s="248" t="s">
        <v>76</v>
      </c>
      <c r="KV4" s="248" t="s">
        <v>76</v>
      </c>
      <c r="KW4" s="248" t="s">
        <v>76</v>
      </c>
      <c r="KX4" s="248" t="s">
        <v>76</v>
      </c>
      <c r="KY4" s="248" t="s">
        <v>125</v>
      </c>
      <c r="KZ4" s="248" t="s">
        <v>125</v>
      </c>
      <c r="LA4" s="248" t="s">
        <v>125</v>
      </c>
      <c r="LB4" s="248" t="s">
        <v>77</v>
      </c>
      <c r="LC4" s="248" t="s">
        <v>77</v>
      </c>
      <c r="LD4" s="248" t="s">
        <v>77</v>
      </c>
      <c r="LE4" s="248" t="s">
        <v>78</v>
      </c>
      <c r="LF4" s="248" t="s">
        <v>78</v>
      </c>
      <c r="LG4" s="248" t="s">
        <v>78</v>
      </c>
      <c r="LH4" s="248" t="s">
        <v>79</v>
      </c>
      <c r="LI4" s="248" t="s">
        <v>79</v>
      </c>
      <c r="LJ4" s="248" t="s">
        <v>79</v>
      </c>
      <c r="LK4" s="248" t="s">
        <v>80</v>
      </c>
      <c r="LL4" s="248" t="s">
        <v>80</v>
      </c>
      <c r="LM4" s="248" t="s">
        <v>80</v>
      </c>
      <c r="LN4" s="248" t="s">
        <v>81</v>
      </c>
      <c r="LO4" s="248" t="s">
        <v>81</v>
      </c>
      <c r="LP4" s="248" t="s">
        <v>81</v>
      </c>
      <c r="LQ4" s="248" t="s">
        <v>263</v>
      </c>
      <c r="LR4" s="248" t="s">
        <v>263</v>
      </c>
      <c r="LS4" s="248" t="s">
        <v>263</v>
      </c>
      <c r="LT4" s="248" t="s">
        <v>264</v>
      </c>
      <c r="LU4" s="248" t="s">
        <v>264</v>
      </c>
      <c r="LV4" s="248" t="s">
        <v>264</v>
      </c>
      <c r="LW4" s="248" t="s">
        <v>327</v>
      </c>
      <c r="LX4" s="248" t="s">
        <v>327</v>
      </c>
      <c r="LY4" s="248" t="s">
        <v>327</v>
      </c>
      <c r="LZ4" s="248" t="s">
        <v>327</v>
      </c>
      <c r="MA4" s="248" t="s">
        <v>327</v>
      </c>
      <c r="MB4" s="248" t="s">
        <v>327</v>
      </c>
      <c r="MC4" s="248" t="s">
        <v>327</v>
      </c>
      <c r="MD4" s="248" t="s">
        <v>327</v>
      </c>
      <c r="ME4" s="248" t="s">
        <v>321</v>
      </c>
      <c r="MF4" s="248" t="s">
        <v>321</v>
      </c>
      <c r="MG4" s="248" t="s">
        <v>321</v>
      </c>
      <c r="MH4" s="248" t="s">
        <v>321</v>
      </c>
      <c r="MI4" s="248" t="s">
        <v>321</v>
      </c>
      <c r="MJ4" s="248" t="s">
        <v>321</v>
      </c>
      <c r="MK4" s="248" t="s">
        <v>321</v>
      </c>
      <c r="ML4" s="248" t="s">
        <v>321</v>
      </c>
      <c r="MM4" s="248" t="s">
        <v>321</v>
      </c>
      <c r="MN4" s="248" t="s">
        <v>321</v>
      </c>
      <c r="MO4" s="248" t="s">
        <v>321</v>
      </c>
      <c r="MP4" s="253" t="s">
        <v>17</v>
      </c>
      <c r="MQ4" s="253" t="s">
        <v>17</v>
      </c>
      <c r="MR4" s="253" t="s">
        <v>17</v>
      </c>
      <c r="MS4" s="253" t="s">
        <v>17</v>
      </c>
      <c r="MT4" s="253" t="s">
        <v>17</v>
      </c>
      <c r="MU4" s="253" t="s">
        <v>17</v>
      </c>
      <c r="MV4" s="253" t="s">
        <v>17</v>
      </c>
      <c r="MW4" s="253" t="s">
        <v>17</v>
      </c>
      <c r="MX4" s="253" t="s">
        <v>17</v>
      </c>
      <c r="MY4" s="253" t="s">
        <v>17</v>
      </c>
      <c r="MZ4" s="253" t="s">
        <v>17</v>
      </c>
      <c r="NA4" s="253" t="s">
        <v>17</v>
      </c>
      <c r="NB4" s="253" t="s">
        <v>219</v>
      </c>
      <c r="NC4" s="253" t="s">
        <v>219</v>
      </c>
      <c r="ND4" s="253" t="s">
        <v>219</v>
      </c>
      <c r="NE4" s="253" t="s">
        <v>219</v>
      </c>
      <c r="NF4" s="253" t="s">
        <v>219</v>
      </c>
      <c r="NG4" s="253" t="s">
        <v>219</v>
      </c>
      <c r="NH4" s="253" t="s">
        <v>219</v>
      </c>
      <c r="NI4" s="253" t="s">
        <v>14</v>
      </c>
      <c r="NJ4" s="253" t="s">
        <v>14</v>
      </c>
      <c r="NK4" s="253" t="s">
        <v>14</v>
      </c>
      <c r="NL4" s="253" t="s">
        <v>14</v>
      </c>
      <c r="NM4" s="253" t="s">
        <v>14</v>
      </c>
      <c r="NN4" s="253" t="s">
        <v>14</v>
      </c>
      <c r="NO4" s="253" t="s">
        <v>14</v>
      </c>
      <c r="NP4" s="248" t="s">
        <v>288</v>
      </c>
      <c r="NQ4" s="248" t="s">
        <v>288</v>
      </c>
      <c r="NR4" s="248" t="s">
        <v>288</v>
      </c>
      <c r="NS4" s="248" t="s">
        <v>288</v>
      </c>
      <c r="NT4" s="248" t="s">
        <v>288</v>
      </c>
      <c r="NU4" s="248" t="s">
        <v>288</v>
      </c>
      <c r="NV4" s="248" t="s">
        <v>288</v>
      </c>
      <c r="NW4" s="248" t="s">
        <v>265</v>
      </c>
      <c r="NX4" s="248" t="s">
        <v>265</v>
      </c>
      <c r="NY4" s="248" t="s">
        <v>265</v>
      </c>
      <c r="NZ4" s="248" t="s">
        <v>265</v>
      </c>
      <c r="OA4" s="248" t="s">
        <v>265</v>
      </c>
      <c r="OB4" s="248" t="s">
        <v>265</v>
      </c>
      <c r="OC4" s="248" t="s">
        <v>265</v>
      </c>
      <c r="OD4" s="248" t="s">
        <v>16</v>
      </c>
      <c r="OE4" s="248" t="s">
        <v>16</v>
      </c>
      <c r="OF4" s="248" t="s">
        <v>16</v>
      </c>
      <c r="OG4" s="248" t="s">
        <v>16</v>
      </c>
      <c r="OH4" s="248" t="s">
        <v>16</v>
      </c>
      <c r="OI4" s="248" t="s">
        <v>16</v>
      </c>
      <c r="OJ4" s="248" t="s">
        <v>16</v>
      </c>
      <c r="OK4" s="248" t="s">
        <v>120</v>
      </c>
      <c r="OL4" s="248" t="s">
        <v>120</v>
      </c>
      <c r="OM4" s="248" t="s">
        <v>120</v>
      </c>
      <c r="ON4" s="248" t="s">
        <v>120</v>
      </c>
      <c r="OO4" s="248" t="s">
        <v>120</v>
      </c>
      <c r="OP4" s="248" t="s">
        <v>120</v>
      </c>
      <c r="OQ4" s="248" t="s">
        <v>120</v>
      </c>
      <c r="OR4" s="248" t="s">
        <v>124</v>
      </c>
      <c r="OS4" s="248" t="s">
        <v>124</v>
      </c>
      <c r="OT4" s="248" t="s">
        <v>124</v>
      </c>
      <c r="OU4" s="248" t="s">
        <v>124</v>
      </c>
      <c r="OV4" s="248" t="s">
        <v>124</v>
      </c>
      <c r="OW4" s="248" t="s">
        <v>124</v>
      </c>
      <c r="OX4" s="248" t="s">
        <v>124</v>
      </c>
      <c r="OY4" s="248" t="s">
        <v>124</v>
      </c>
      <c r="OZ4" s="248" t="s">
        <v>76</v>
      </c>
      <c r="PA4" s="248" t="s">
        <v>76</v>
      </c>
      <c r="PB4" s="248" t="s">
        <v>76</v>
      </c>
      <c r="PC4" s="248" t="s">
        <v>76</v>
      </c>
      <c r="PD4" s="248" t="s">
        <v>125</v>
      </c>
      <c r="PE4" s="248" t="s">
        <v>125</v>
      </c>
      <c r="PF4" s="248" t="s">
        <v>125</v>
      </c>
      <c r="PG4" s="248" t="s">
        <v>77</v>
      </c>
      <c r="PH4" s="248" t="s">
        <v>77</v>
      </c>
      <c r="PI4" s="248" t="s">
        <v>77</v>
      </c>
      <c r="PJ4" s="248" t="s">
        <v>78</v>
      </c>
      <c r="PK4" s="248" t="s">
        <v>78</v>
      </c>
      <c r="PL4" s="248" t="s">
        <v>78</v>
      </c>
      <c r="PM4" s="248" t="s">
        <v>79</v>
      </c>
      <c r="PN4" s="248" t="s">
        <v>79</v>
      </c>
      <c r="PO4" s="248" t="s">
        <v>79</v>
      </c>
      <c r="PP4" s="248" t="s">
        <v>80</v>
      </c>
      <c r="PQ4" s="248" t="s">
        <v>80</v>
      </c>
      <c r="PR4" s="248" t="s">
        <v>80</v>
      </c>
      <c r="PS4" s="248" t="s">
        <v>81</v>
      </c>
      <c r="PT4" s="248" t="s">
        <v>81</v>
      </c>
      <c r="PU4" s="248" t="s">
        <v>81</v>
      </c>
      <c r="PV4" s="248" t="s">
        <v>263</v>
      </c>
      <c r="PW4" s="248" t="s">
        <v>263</v>
      </c>
      <c r="PX4" s="248" t="s">
        <v>263</v>
      </c>
      <c r="PY4" s="248" t="s">
        <v>264</v>
      </c>
      <c r="PZ4" s="248" t="s">
        <v>264</v>
      </c>
      <c r="QA4" s="248" t="s">
        <v>264</v>
      </c>
      <c r="QB4" s="248" t="s">
        <v>327</v>
      </c>
      <c r="QC4" s="248" t="s">
        <v>327</v>
      </c>
      <c r="QD4" s="248" t="s">
        <v>327</v>
      </c>
      <c r="QE4" s="248" t="s">
        <v>327</v>
      </c>
      <c r="QF4" s="248" t="s">
        <v>327</v>
      </c>
      <c r="QG4" s="248" t="s">
        <v>327</v>
      </c>
      <c r="QH4" s="248" t="s">
        <v>327</v>
      </c>
      <c r="QI4" s="248" t="s">
        <v>327</v>
      </c>
      <c r="QJ4" s="248" t="s">
        <v>331</v>
      </c>
      <c r="QK4" s="248" t="s">
        <v>331</v>
      </c>
      <c r="QL4" s="248" t="s">
        <v>331</v>
      </c>
      <c r="QM4" s="248" t="s">
        <v>331</v>
      </c>
      <c r="QN4" s="248" t="s">
        <v>331</v>
      </c>
      <c r="QO4" s="248" t="s">
        <v>331</v>
      </c>
      <c r="QP4" s="248" t="s">
        <v>331</v>
      </c>
      <c r="QQ4" s="248" t="s">
        <v>331</v>
      </c>
      <c r="QR4" s="248" t="s">
        <v>332</v>
      </c>
      <c r="QS4" s="248" t="s">
        <v>332</v>
      </c>
      <c r="QT4" s="248" t="s">
        <v>332</v>
      </c>
      <c r="QU4" s="248" t="s">
        <v>332</v>
      </c>
      <c r="QV4" s="248" t="s">
        <v>332</v>
      </c>
      <c r="QW4" s="248" t="s">
        <v>332</v>
      </c>
      <c r="QX4" s="248" t="s">
        <v>332</v>
      </c>
      <c r="QY4" s="248" t="s">
        <v>332</v>
      </c>
      <c r="QZ4" s="248" t="s">
        <v>336</v>
      </c>
      <c r="RA4" s="248" t="s">
        <v>336</v>
      </c>
      <c r="RB4" s="248" t="s">
        <v>336</v>
      </c>
      <c r="RC4" s="248" t="s">
        <v>336</v>
      </c>
      <c r="RD4" s="248" t="s">
        <v>336</v>
      </c>
      <c r="RE4" s="248" t="s">
        <v>336</v>
      </c>
      <c r="RF4" s="248" t="s">
        <v>336</v>
      </c>
      <c r="RG4" s="248" t="s">
        <v>336</v>
      </c>
      <c r="RH4" s="248" t="s">
        <v>337</v>
      </c>
      <c r="RI4" s="248" t="s">
        <v>337</v>
      </c>
      <c r="RJ4" s="248" t="s">
        <v>337</v>
      </c>
      <c r="RK4" s="248" t="s">
        <v>337</v>
      </c>
      <c r="RL4" s="248" t="s">
        <v>337</v>
      </c>
      <c r="RM4" s="248" t="s">
        <v>337</v>
      </c>
      <c r="RN4" s="248" t="s">
        <v>337</v>
      </c>
      <c r="RO4" s="248" t="s">
        <v>337</v>
      </c>
      <c r="RP4" s="248" t="s">
        <v>338</v>
      </c>
      <c r="RQ4" s="248" t="s">
        <v>338</v>
      </c>
      <c r="RR4" s="248" t="s">
        <v>338</v>
      </c>
      <c r="RS4" s="248" t="s">
        <v>338</v>
      </c>
      <c r="RT4" s="248" t="s">
        <v>338</v>
      </c>
      <c r="RU4" s="248" t="s">
        <v>338</v>
      </c>
      <c r="RV4" s="248" t="s">
        <v>338</v>
      </c>
      <c r="RW4" s="248" t="s">
        <v>338</v>
      </c>
      <c r="RX4" s="248" t="s">
        <v>339</v>
      </c>
      <c r="RY4" s="248" t="s">
        <v>339</v>
      </c>
      <c r="RZ4" s="248" t="s">
        <v>339</v>
      </c>
      <c r="SA4" s="248" t="s">
        <v>339</v>
      </c>
      <c r="SB4" s="248" t="s">
        <v>339</v>
      </c>
      <c r="SC4" s="248" t="s">
        <v>339</v>
      </c>
      <c r="SD4" s="248" t="s">
        <v>339</v>
      </c>
      <c r="SE4" s="248" t="s">
        <v>339</v>
      </c>
      <c r="SF4" s="248" t="s">
        <v>340</v>
      </c>
      <c r="SG4" s="248" t="s">
        <v>340</v>
      </c>
      <c r="SH4" s="248" t="s">
        <v>340</v>
      </c>
      <c r="SI4" s="248" t="s">
        <v>340</v>
      </c>
      <c r="SJ4" s="248" t="s">
        <v>340</v>
      </c>
      <c r="SK4" s="248" t="s">
        <v>340</v>
      </c>
      <c r="SL4" s="248" t="s">
        <v>340</v>
      </c>
      <c r="SM4" s="248" t="s">
        <v>340</v>
      </c>
      <c r="SN4" s="248" t="s">
        <v>341</v>
      </c>
      <c r="SO4" s="248" t="s">
        <v>341</v>
      </c>
      <c r="SP4" s="248" t="s">
        <v>341</v>
      </c>
      <c r="SQ4" s="248" t="s">
        <v>341</v>
      </c>
      <c r="SR4" s="248" t="s">
        <v>341</v>
      </c>
      <c r="SS4" s="248" t="s">
        <v>341</v>
      </c>
      <c r="ST4" s="248" t="s">
        <v>341</v>
      </c>
      <c r="SU4" s="248" t="s">
        <v>341</v>
      </c>
      <c r="SV4" s="248" t="s">
        <v>342</v>
      </c>
      <c r="SW4" s="248" t="s">
        <v>342</v>
      </c>
      <c r="SX4" s="248" t="s">
        <v>342</v>
      </c>
      <c r="SY4" s="248" t="s">
        <v>342</v>
      </c>
      <c r="SZ4" s="248" t="s">
        <v>342</v>
      </c>
      <c r="TA4" s="248" t="s">
        <v>342</v>
      </c>
      <c r="TB4" s="248" t="s">
        <v>342</v>
      </c>
      <c r="TC4" s="248" t="s">
        <v>342</v>
      </c>
      <c r="TD4" s="248" t="s">
        <v>343</v>
      </c>
      <c r="TE4" s="248" t="s">
        <v>343</v>
      </c>
      <c r="TF4" s="248" t="s">
        <v>343</v>
      </c>
      <c r="TG4" s="248" t="s">
        <v>343</v>
      </c>
      <c r="TH4" s="248" t="s">
        <v>343</v>
      </c>
      <c r="TI4" s="248" t="s">
        <v>343</v>
      </c>
      <c r="TJ4" s="248" t="s">
        <v>343</v>
      </c>
      <c r="TK4" s="248" t="s">
        <v>343</v>
      </c>
      <c r="TL4" s="248" t="s">
        <v>344</v>
      </c>
      <c r="TM4" s="248" t="s">
        <v>344</v>
      </c>
      <c r="TN4" s="248" t="s">
        <v>344</v>
      </c>
      <c r="TO4" s="248" t="s">
        <v>345</v>
      </c>
      <c r="TP4" s="248" t="s">
        <v>345</v>
      </c>
      <c r="TQ4" s="248" t="s">
        <v>345</v>
      </c>
      <c r="TR4" s="248" t="s">
        <v>346</v>
      </c>
      <c r="TS4" s="248" t="s">
        <v>346</v>
      </c>
      <c r="TT4" s="248" t="s">
        <v>346</v>
      </c>
      <c r="TU4" s="248" t="s">
        <v>332</v>
      </c>
      <c r="TV4" s="248" t="s">
        <v>332</v>
      </c>
      <c r="TW4" s="248" t="s">
        <v>332</v>
      </c>
      <c r="TX4" s="248" t="s">
        <v>332</v>
      </c>
      <c r="TY4" s="248" t="s">
        <v>338</v>
      </c>
      <c r="TZ4" s="248" t="s">
        <v>338</v>
      </c>
      <c r="UA4" s="248" t="s">
        <v>338</v>
      </c>
      <c r="UB4" s="248" t="s">
        <v>338</v>
      </c>
      <c r="UC4" s="248" t="s">
        <v>341</v>
      </c>
      <c r="UD4" s="248" t="s">
        <v>341</v>
      </c>
      <c r="UE4" s="248" t="s">
        <v>341</v>
      </c>
      <c r="UF4" s="248" t="s">
        <v>341</v>
      </c>
      <c r="UG4" s="248"/>
      <c r="UH4" s="248"/>
      <c r="UI4" s="248" t="s">
        <v>355</v>
      </c>
      <c r="UJ4" s="248" t="s">
        <v>355</v>
      </c>
      <c r="UK4" s="248" t="s">
        <v>355</v>
      </c>
      <c r="UL4" s="248" t="s">
        <v>355</v>
      </c>
      <c r="UM4" s="248" t="s">
        <v>355</v>
      </c>
      <c r="UN4" s="248" t="s">
        <v>355</v>
      </c>
      <c r="UO4" s="248" t="s">
        <v>355</v>
      </c>
      <c r="UP4" s="248" t="s">
        <v>355</v>
      </c>
      <c r="UQ4" s="248" t="s">
        <v>355</v>
      </c>
      <c r="UR4" s="248"/>
      <c r="US4" s="248"/>
      <c r="UT4" s="248"/>
      <c r="UU4" s="248"/>
      <c r="UV4" s="248" t="s">
        <v>355</v>
      </c>
      <c r="UW4" s="248" t="s">
        <v>355</v>
      </c>
      <c r="UX4" s="248" t="s">
        <v>355</v>
      </c>
      <c r="UY4" s="248" t="s">
        <v>355</v>
      </c>
      <c r="UZ4" s="248" t="s">
        <v>355</v>
      </c>
      <c r="VA4" s="248" t="s">
        <v>355</v>
      </c>
      <c r="VB4" s="248" t="s">
        <v>355</v>
      </c>
      <c r="VC4" s="248" t="s">
        <v>355</v>
      </c>
      <c r="VD4" s="248" t="s">
        <v>355</v>
      </c>
      <c r="VE4" s="248"/>
      <c r="VF4" s="248"/>
      <c r="VG4" s="248"/>
      <c r="VH4" s="248"/>
      <c r="VI4" s="248" t="s">
        <v>355</v>
      </c>
      <c r="VJ4" s="248" t="s">
        <v>355</v>
      </c>
      <c r="VK4" s="248" t="s">
        <v>355</v>
      </c>
      <c r="VL4" s="248" t="s">
        <v>355</v>
      </c>
      <c r="VM4" s="248" t="s">
        <v>355</v>
      </c>
      <c r="VN4" s="248" t="s">
        <v>355</v>
      </c>
      <c r="VO4" s="248" t="s">
        <v>355</v>
      </c>
      <c r="VP4" s="248" t="s">
        <v>355</v>
      </c>
      <c r="VQ4" s="248" t="s">
        <v>355</v>
      </c>
      <c r="VR4" s="248"/>
      <c r="VS4" s="248"/>
    </row>
    <row r="5" spans="1:591" x14ac:dyDescent="0.25">
      <c r="A5" s="250" t="s">
        <v>296</v>
      </c>
      <c r="B5" s="248"/>
      <c r="C5" s="248"/>
      <c r="D5" s="248"/>
      <c r="E5" s="248"/>
      <c r="F5" s="248"/>
      <c r="G5" s="248"/>
      <c r="H5" s="248"/>
      <c r="I5" s="248"/>
      <c r="J5" s="248"/>
      <c r="K5" s="248"/>
      <c r="L5" s="248"/>
      <c r="M5" s="248"/>
      <c r="N5" s="248"/>
      <c r="O5" s="248" t="s">
        <v>8</v>
      </c>
      <c r="P5" s="248" t="s">
        <v>8</v>
      </c>
      <c r="Q5" s="248" t="s">
        <v>8</v>
      </c>
      <c r="R5" s="248" t="s">
        <v>9</v>
      </c>
      <c r="S5" s="248" t="s">
        <v>9</v>
      </c>
      <c r="T5" s="248" t="s">
        <v>9</v>
      </c>
      <c r="U5" s="248" t="s">
        <v>297</v>
      </c>
      <c r="V5" s="248" t="s">
        <v>297</v>
      </c>
      <c r="W5" s="248" t="s">
        <v>297</v>
      </c>
      <c r="X5" s="248" t="s">
        <v>298</v>
      </c>
      <c r="Y5" s="248" t="s">
        <v>298</v>
      </c>
      <c r="Z5" s="248" t="s">
        <v>298</v>
      </c>
      <c r="AA5" s="248" t="s">
        <v>299</v>
      </c>
      <c r="AB5" s="248" t="s">
        <v>299</v>
      </c>
      <c r="AC5" s="248" t="s">
        <v>299</v>
      </c>
      <c r="AD5" s="248" t="s">
        <v>300</v>
      </c>
      <c r="AE5" s="248" t="s">
        <v>300</v>
      </c>
      <c r="AF5" s="248" t="s">
        <v>300</v>
      </c>
      <c r="AG5" s="248" t="s">
        <v>301</v>
      </c>
      <c r="AH5" s="248" t="s">
        <v>301</v>
      </c>
      <c r="AI5" s="248" t="s">
        <v>301</v>
      </c>
      <c r="AJ5" s="248" t="s">
        <v>302</v>
      </c>
      <c r="AK5" s="248" t="s">
        <v>302</v>
      </c>
      <c r="AL5" s="248" t="s">
        <v>302</v>
      </c>
      <c r="AM5" s="248"/>
      <c r="AN5" s="248" t="s">
        <v>143</v>
      </c>
      <c r="AO5" s="248" t="s">
        <v>202</v>
      </c>
      <c r="AP5" s="248" t="s">
        <v>203</v>
      </c>
      <c r="AQ5" s="248" t="s">
        <v>18</v>
      </c>
      <c r="AR5" s="248" t="s">
        <v>181</v>
      </c>
      <c r="AS5" s="248" t="s">
        <v>22</v>
      </c>
      <c r="AT5" s="248" t="s">
        <v>181</v>
      </c>
      <c r="AU5" s="248" t="s">
        <v>22</v>
      </c>
      <c r="AV5" s="248" t="s">
        <v>143</v>
      </c>
      <c r="AW5" s="248" t="s">
        <v>202</v>
      </c>
      <c r="AX5" s="248" t="s">
        <v>203</v>
      </c>
      <c r="AY5" s="248" t="s">
        <v>18</v>
      </c>
      <c r="AZ5" s="248" t="s">
        <v>181</v>
      </c>
      <c r="BA5" s="248" t="s">
        <v>22</v>
      </c>
      <c r="BB5" s="248" t="s">
        <v>181</v>
      </c>
      <c r="BC5" s="248" t="s">
        <v>22</v>
      </c>
      <c r="BD5" s="248" t="s">
        <v>143</v>
      </c>
      <c r="BE5" s="248" t="s">
        <v>202</v>
      </c>
      <c r="BF5" s="248" t="s">
        <v>203</v>
      </c>
      <c r="BG5" s="248" t="s">
        <v>18</v>
      </c>
      <c r="BH5" s="248" t="s">
        <v>181</v>
      </c>
      <c r="BI5" s="248" t="s">
        <v>22</v>
      </c>
      <c r="BJ5" s="248" t="s">
        <v>181</v>
      </c>
      <c r="BK5" s="248" t="s">
        <v>22</v>
      </c>
      <c r="BL5" s="248" t="s">
        <v>143</v>
      </c>
      <c r="BM5" s="248" t="s">
        <v>202</v>
      </c>
      <c r="BN5" s="248" t="s">
        <v>203</v>
      </c>
      <c r="BO5" s="248" t="s">
        <v>18</v>
      </c>
      <c r="BP5" s="248" t="s">
        <v>181</v>
      </c>
      <c r="BQ5" s="248" t="s">
        <v>22</v>
      </c>
      <c r="BR5" s="248" t="s">
        <v>181</v>
      </c>
      <c r="BS5" s="248" t="s">
        <v>22</v>
      </c>
      <c r="BT5" s="248" t="s">
        <v>143</v>
      </c>
      <c r="BU5" s="248" t="s">
        <v>202</v>
      </c>
      <c r="BV5" s="248" t="s">
        <v>203</v>
      </c>
      <c r="BW5" s="248" t="s">
        <v>18</v>
      </c>
      <c r="BX5" s="248" t="s">
        <v>181</v>
      </c>
      <c r="BY5" s="248" t="s">
        <v>22</v>
      </c>
      <c r="BZ5" s="248" t="s">
        <v>181</v>
      </c>
      <c r="CA5" s="248" t="s">
        <v>22</v>
      </c>
      <c r="CB5" s="248" t="s">
        <v>143</v>
      </c>
      <c r="CC5" s="248" t="s">
        <v>202</v>
      </c>
      <c r="CD5" s="248" t="s">
        <v>203</v>
      </c>
      <c r="CE5" s="248" t="s">
        <v>18</v>
      </c>
      <c r="CF5" s="248" t="s">
        <v>181</v>
      </c>
      <c r="CG5" s="248" t="s">
        <v>22</v>
      </c>
      <c r="CH5" s="248" t="s">
        <v>181</v>
      </c>
      <c r="CI5" s="248" t="s">
        <v>22</v>
      </c>
      <c r="CJ5" s="248" t="s">
        <v>143</v>
      </c>
      <c r="CK5" s="248" t="s">
        <v>202</v>
      </c>
      <c r="CL5" s="248" t="s">
        <v>203</v>
      </c>
      <c r="CM5" s="248" t="s">
        <v>18</v>
      </c>
      <c r="CN5" s="248" t="s">
        <v>181</v>
      </c>
      <c r="CO5" s="248" t="s">
        <v>22</v>
      </c>
      <c r="CP5" s="248" t="s">
        <v>181</v>
      </c>
      <c r="CQ5" s="248" t="s">
        <v>22</v>
      </c>
      <c r="CR5" s="248" t="s">
        <v>143</v>
      </c>
      <c r="CS5" s="248" t="s">
        <v>202</v>
      </c>
      <c r="CT5" s="248" t="s">
        <v>203</v>
      </c>
      <c r="CU5" s="248" t="s">
        <v>18</v>
      </c>
      <c r="CV5" s="248" t="s">
        <v>181</v>
      </c>
      <c r="CW5" s="248" t="s">
        <v>22</v>
      </c>
      <c r="CX5" s="248" t="s">
        <v>181</v>
      </c>
      <c r="CY5" s="248" t="s">
        <v>22</v>
      </c>
      <c r="CZ5" s="248" t="s">
        <v>143</v>
      </c>
      <c r="DA5" s="248" t="s">
        <v>202</v>
      </c>
      <c r="DB5" s="248" t="s">
        <v>203</v>
      </c>
      <c r="DC5" s="248" t="s">
        <v>18</v>
      </c>
      <c r="DD5" s="248" t="s">
        <v>181</v>
      </c>
      <c r="DE5" s="248" t="s">
        <v>22</v>
      </c>
      <c r="DF5" s="248" t="s">
        <v>181</v>
      </c>
      <c r="DG5" s="248" t="s">
        <v>22</v>
      </c>
      <c r="DH5" s="248" t="s">
        <v>143</v>
      </c>
      <c r="DI5" s="248" t="s">
        <v>202</v>
      </c>
      <c r="DJ5" s="248" t="s">
        <v>203</v>
      </c>
      <c r="DK5" s="248" t="s">
        <v>18</v>
      </c>
      <c r="DL5" s="248" t="s">
        <v>181</v>
      </c>
      <c r="DM5" s="248" t="s">
        <v>22</v>
      </c>
      <c r="DN5" s="248" t="s">
        <v>181</v>
      </c>
      <c r="DO5" s="248" t="s">
        <v>22</v>
      </c>
      <c r="DP5" s="248" t="s">
        <v>143</v>
      </c>
      <c r="DQ5" s="248" t="s">
        <v>202</v>
      </c>
      <c r="DR5" s="248" t="s">
        <v>203</v>
      </c>
      <c r="DS5" s="248" t="s">
        <v>18</v>
      </c>
      <c r="DT5" s="248" t="s">
        <v>181</v>
      </c>
      <c r="DU5" s="248" t="s">
        <v>22</v>
      </c>
      <c r="DV5" s="248" t="s">
        <v>181</v>
      </c>
      <c r="DW5" s="248" t="s">
        <v>22</v>
      </c>
      <c r="DX5" s="248" t="s">
        <v>143</v>
      </c>
      <c r="DY5" s="248" t="s">
        <v>202</v>
      </c>
      <c r="DZ5" s="248" t="s">
        <v>203</v>
      </c>
      <c r="EA5" s="248" t="s">
        <v>18</v>
      </c>
      <c r="EB5" s="248" t="s">
        <v>181</v>
      </c>
      <c r="EC5" s="248" t="s">
        <v>22</v>
      </c>
      <c r="ED5" s="248" t="s">
        <v>181</v>
      </c>
      <c r="EE5" s="248" t="s">
        <v>22</v>
      </c>
      <c r="EF5" s="248" t="s">
        <v>143</v>
      </c>
      <c r="EG5" s="248" t="s">
        <v>202</v>
      </c>
      <c r="EH5" s="248" t="s">
        <v>203</v>
      </c>
      <c r="EI5" s="248" t="s">
        <v>18</v>
      </c>
      <c r="EJ5" s="248" t="s">
        <v>181</v>
      </c>
      <c r="EK5" s="248" t="s">
        <v>22</v>
      </c>
      <c r="EL5" s="248" t="s">
        <v>181</v>
      </c>
      <c r="EM5" s="248" t="s">
        <v>22</v>
      </c>
      <c r="EN5" s="248" t="s">
        <v>143</v>
      </c>
      <c r="EO5" s="248" t="s">
        <v>202</v>
      </c>
      <c r="EP5" s="248" t="s">
        <v>203</v>
      </c>
      <c r="EQ5" s="248" t="s">
        <v>18</v>
      </c>
      <c r="ER5" s="248" t="s">
        <v>181</v>
      </c>
      <c r="ES5" s="248" t="s">
        <v>22</v>
      </c>
      <c r="ET5" s="248" t="s">
        <v>181</v>
      </c>
      <c r="EU5" s="248" t="s">
        <v>22</v>
      </c>
      <c r="EV5" s="248" t="s">
        <v>143</v>
      </c>
      <c r="EW5" s="248" t="s">
        <v>202</v>
      </c>
      <c r="EX5" s="248" t="s">
        <v>203</v>
      </c>
      <c r="EY5" s="248" t="s">
        <v>18</v>
      </c>
      <c r="EZ5" s="248" t="s">
        <v>181</v>
      </c>
      <c r="FA5" s="248" t="s">
        <v>22</v>
      </c>
      <c r="FB5" s="248" t="s">
        <v>181</v>
      </c>
      <c r="FC5" s="248" t="s">
        <v>22</v>
      </c>
      <c r="FD5" s="248" t="s">
        <v>143</v>
      </c>
      <c r="FE5" s="248" t="s">
        <v>202</v>
      </c>
      <c r="FF5" s="248" t="s">
        <v>203</v>
      </c>
      <c r="FG5" s="248" t="s">
        <v>18</v>
      </c>
      <c r="FH5" s="248" t="s">
        <v>181</v>
      </c>
      <c r="FI5" s="248" t="s">
        <v>22</v>
      </c>
      <c r="FJ5" s="248" t="s">
        <v>181</v>
      </c>
      <c r="FK5" s="248" t="s">
        <v>22</v>
      </c>
      <c r="FL5" s="248" t="s">
        <v>143</v>
      </c>
      <c r="FM5" s="248" t="s">
        <v>202</v>
      </c>
      <c r="FN5" s="248" t="s">
        <v>203</v>
      </c>
      <c r="FO5" s="248" t="s">
        <v>18</v>
      </c>
      <c r="FP5" s="248" t="s">
        <v>181</v>
      </c>
      <c r="FQ5" s="248" t="s">
        <v>22</v>
      </c>
      <c r="FR5" s="248" t="s">
        <v>181</v>
      </c>
      <c r="FS5" s="248" t="s">
        <v>22</v>
      </c>
      <c r="FT5" s="248" t="s">
        <v>143</v>
      </c>
      <c r="FU5" s="248" t="s">
        <v>202</v>
      </c>
      <c r="FV5" s="248" t="s">
        <v>203</v>
      </c>
      <c r="FW5" s="248" t="s">
        <v>18</v>
      </c>
      <c r="FX5" s="248" t="s">
        <v>181</v>
      </c>
      <c r="FY5" s="248" t="s">
        <v>22</v>
      </c>
      <c r="FZ5" s="248" t="s">
        <v>181</v>
      </c>
      <c r="GA5" s="248" t="s">
        <v>22</v>
      </c>
      <c r="GB5" s="248" t="s">
        <v>143</v>
      </c>
      <c r="GC5" s="248" t="s">
        <v>202</v>
      </c>
      <c r="GD5" s="248" t="s">
        <v>203</v>
      </c>
      <c r="GE5" s="248" t="s">
        <v>18</v>
      </c>
      <c r="GF5" s="248" t="s">
        <v>181</v>
      </c>
      <c r="GG5" s="248" t="s">
        <v>22</v>
      </c>
      <c r="GH5" s="248" t="s">
        <v>181</v>
      </c>
      <c r="GI5" s="248" t="s">
        <v>22</v>
      </c>
      <c r="GJ5" s="248"/>
      <c r="GK5" s="248"/>
      <c r="GL5" s="248"/>
      <c r="GM5" s="248"/>
      <c r="GN5" s="248"/>
      <c r="GO5" s="248"/>
      <c r="GP5" s="248" t="s">
        <v>219</v>
      </c>
      <c r="GQ5" s="248" t="s">
        <v>220</v>
      </c>
      <c r="GR5" s="248" t="s">
        <v>117</v>
      </c>
      <c r="GS5" s="248" t="s">
        <v>117</v>
      </c>
      <c r="GT5" s="248" t="s">
        <v>103</v>
      </c>
      <c r="GU5" s="248" t="s">
        <v>103</v>
      </c>
      <c r="GV5" s="248" t="s">
        <v>103</v>
      </c>
      <c r="GW5" s="248" t="s">
        <v>282</v>
      </c>
      <c r="GX5" s="248" t="s">
        <v>282</v>
      </c>
      <c r="GY5" s="248"/>
      <c r="GZ5" s="248" t="s">
        <v>49</v>
      </c>
      <c r="HA5" s="248" t="s">
        <v>49</v>
      </c>
      <c r="HB5" s="248" t="s">
        <v>282</v>
      </c>
      <c r="HC5" s="248" t="s">
        <v>282</v>
      </c>
      <c r="HD5" s="248"/>
      <c r="HE5" s="248" t="s">
        <v>49</v>
      </c>
      <c r="HF5" s="248" t="s">
        <v>49</v>
      </c>
      <c r="HG5" s="248" t="s">
        <v>282</v>
      </c>
      <c r="HH5" s="248" t="s">
        <v>282</v>
      </c>
      <c r="HI5" s="248"/>
      <c r="HJ5" s="248" t="s">
        <v>49</v>
      </c>
      <c r="HK5" s="248" t="s">
        <v>49</v>
      </c>
      <c r="HL5" s="248" t="s">
        <v>282</v>
      </c>
      <c r="HM5" s="248" t="s">
        <v>282</v>
      </c>
      <c r="HN5" s="248"/>
      <c r="HO5" s="248" t="s">
        <v>49</v>
      </c>
      <c r="HP5" s="248" t="s">
        <v>49</v>
      </c>
      <c r="HQ5" s="248" t="s">
        <v>282</v>
      </c>
      <c r="HR5" s="248" t="s">
        <v>282</v>
      </c>
      <c r="HS5" s="248"/>
      <c r="HT5" s="248" t="s">
        <v>49</v>
      </c>
      <c r="HU5" s="248" t="s">
        <v>49</v>
      </c>
      <c r="HV5" s="248" t="s">
        <v>49</v>
      </c>
      <c r="HW5" s="248" t="s">
        <v>49</v>
      </c>
      <c r="HX5" s="248" t="s">
        <v>282</v>
      </c>
      <c r="HY5" s="248" t="s">
        <v>282</v>
      </c>
      <c r="HZ5" s="248"/>
      <c r="IA5" s="248" t="s">
        <v>49</v>
      </c>
      <c r="IB5" s="248" t="s">
        <v>49</v>
      </c>
      <c r="IC5" s="248" t="s">
        <v>49</v>
      </c>
      <c r="ID5" s="248" t="s">
        <v>49</v>
      </c>
      <c r="IE5" s="248" t="s">
        <v>282</v>
      </c>
      <c r="IF5" s="248" t="s">
        <v>282</v>
      </c>
      <c r="IG5" s="248"/>
      <c r="IH5" s="248" t="s">
        <v>49</v>
      </c>
      <c r="II5" s="248" t="s">
        <v>49</v>
      </c>
      <c r="IJ5" s="248" t="s">
        <v>49</v>
      </c>
      <c r="IK5" s="248" t="s">
        <v>49</v>
      </c>
      <c r="IL5" s="248" t="s">
        <v>282</v>
      </c>
      <c r="IM5" s="248" t="s">
        <v>282</v>
      </c>
      <c r="IN5" s="248"/>
      <c r="IO5" s="248" t="s">
        <v>49</v>
      </c>
      <c r="IP5" s="248" t="s">
        <v>49</v>
      </c>
      <c r="IQ5" s="248" t="s">
        <v>49</v>
      </c>
      <c r="IR5" s="248" t="s">
        <v>49</v>
      </c>
      <c r="IS5" s="248" t="s">
        <v>282</v>
      </c>
      <c r="IT5" s="248" t="s">
        <v>282</v>
      </c>
      <c r="IU5" s="248"/>
      <c r="IV5" s="248" t="s">
        <v>49</v>
      </c>
      <c r="IW5" s="248" t="s">
        <v>49</v>
      </c>
      <c r="IX5" s="248" t="s">
        <v>49</v>
      </c>
      <c r="IY5" s="248" t="s">
        <v>49</v>
      </c>
      <c r="IZ5" s="248" t="s">
        <v>282</v>
      </c>
      <c r="JA5" s="248" t="s">
        <v>282</v>
      </c>
      <c r="JB5" s="248"/>
      <c r="JC5" s="248" t="s">
        <v>49</v>
      </c>
      <c r="JD5" s="248"/>
      <c r="JE5" s="248" t="s">
        <v>49</v>
      </c>
      <c r="JF5" s="248" t="s">
        <v>49</v>
      </c>
      <c r="JG5" s="248" t="s">
        <v>282</v>
      </c>
      <c r="JH5" s="248" t="s">
        <v>282</v>
      </c>
      <c r="JI5" s="248"/>
      <c r="JJ5" s="248" t="s">
        <v>49</v>
      </c>
      <c r="JK5" s="248" t="s">
        <v>49</v>
      </c>
      <c r="JL5" s="248" t="s">
        <v>49</v>
      </c>
      <c r="JM5" s="248" t="s">
        <v>49</v>
      </c>
      <c r="JN5" s="248" t="s">
        <v>282</v>
      </c>
      <c r="JO5" s="248" t="s">
        <v>282</v>
      </c>
      <c r="JP5" s="248"/>
      <c r="JQ5" s="248" t="s">
        <v>49</v>
      </c>
      <c r="JR5" s="248" t="s">
        <v>49</v>
      </c>
      <c r="JS5" s="248" t="s">
        <v>49</v>
      </c>
      <c r="JT5" s="248" t="s">
        <v>49</v>
      </c>
      <c r="JU5" s="248" t="s">
        <v>282</v>
      </c>
      <c r="JV5" s="248" t="s">
        <v>282</v>
      </c>
      <c r="JW5" s="248"/>
      <c r="JX5" s="248" t="s">
        <v>49</v>
      </c>
      <c r="JY5" s="248" t="s">
        <v>49</v>
      </c>
      <c r="JZ5" s="248" t="s">
        <v>49</v>
      </c>
      <c r="KA5" s="248" t="s">
        <v>49</v>
      </c>
      <c r="KB5" s="248" t="s">
        <v>282</v>
      </c>
      <c r="KC5" s="248" t="s">
        <v>282</v>
      </c>
      <c r="KD5" s="248"/>
      <c r="KE5" s="248" t="s">
        <v>49</v>
      </c>
      <c r="KF5" s="248" t="s">
        <v>49</v>
      </c>
      <c r="KG5" s="248" t="s">
        <v>49</v>
      </c>
      <c r="KH5" s="248" t="s">
        <v>49</v>
      </c>
      <c r="KI5" s="248"/>
      <c r="KJ5" s="248"/>
      <c r="KK5" s="248"/>
      <c r="KL5" s="248"/>
      <c r="KM5" s="248" t="s">
        <v>49</v>
      </c>
      <c r="KN5" s="248" t="s">
        <v>49</v>
      </c>
      <c r="KO5" s="248" t="s">
        <v>49</v>
      </c>
      <c r="KP5" s="248" t="s">
        <v>49</v>
      </c>
      <c r="KQ5" s="248"/>
      <c r="KR5" s="248"/>
      <c r="KS5" s="248"/>
      <c r="KT5" s="248"/>
      <c r="KU5" s="248" t="s">
        <v>49</v>
      </c>
      <c r="KV5" s="248" t="s">
        <v>49</v>
      </c>
      <c r="KW5" s="248" t="s">
        <v>49</v>
      </c>
      <c r="KX5" s="248" t="s">
        <v>49</v>
      </c>
      <c r="KY5" s="248"/>
      <c r="KZ5" s="248"/>
      <c r="LA5" s="248"/>
      <c r="LB5" s="248"/>
      <c r="LC5" s="248"/>
      <c r="LD5" s="248"/>
      <c r="LE5" s="248"/>
      <c r="LF5" s="248"/>
      <c r="LG5" s="248"/>
      <c r="LH5" s="248"/>
      <c r="LI5" s="248"/>
      <c r="LJ5" s="248"/>
      <c r="LK5" s="248"/>
      <c r="LL5" s="248"/>
      <c r="LM5" s="248"/>
      <c r="LN5" s="248"/>
      <c r="LO5" s="248"/>
      <c r="LP5" s="248"/>
      <c r="LQ5" s="248"/>
      <c r="LR5" s="248"/>
      <c r="LS5" s="248"/>
      <c r="LT5" s="248"/>
      <c r="LU5" s="248"/>
      <c r="LV5" s="248"/>
      <c r="LW5" s="248"/>
      <c r="LX5" s="248"/>
      <c r="LY5" s="248"/>
      <c r="LZ5" s="248"/>
      <c r="MA5" s="248" t="s">
        <v>49</v>
      </c>
      <c r="MB5" s="248" t="s">
        <v>49</v>
      </c>
      <c r="MC5" s="248" t="s">
        <v>49</v>
      </c>
      <c r="MD5" s="248" t="s">
        <v>49</v>
      </c>
      <c r="ME5" s="248"/>
      <c r="MF5" s="248"/>
      <c r="MG5" s="248"/>
      <c r="MH5" s="248"/>
      <c r="MI5" s="248"/>
      <c r="MJ5" s="248" t="s">
        <v>219</v>
      </c>
      <c r="MK5" s="248" t="s">
        <v>117</v>
      </c>
      <c r="ML5" s="248" t="s">
        <v>117</v>
      </c>
      <c r="MM5" s="248" t="s">
        <v>103</v>
      </c>
      <c r="MN5" s="248" t="s">
        <v>103</v>
      </c>
      <c r="MO5" s="248" t="s">
        <v>103</v>
      </c>
      <c r="MP5" s="248" t="s">
        <v>282</v>
      </c>
      <c r="MQ5" s="248" t="s">
        <v>282</v>
      </c>
      <c r="MR5" s="248" t="s">
        <v>282</v>
      </c>
      <c r="MS5" s="248" t="s">
        <v>282</v>
      </c>
      <c r="MT5" s="248" t="s">
        <v>282</v>
      </c>
      <c r="MU5" s="248" t="s">
        <v>282</v>
      </c>
      <c r="MV5" s="248" t="s">
        <v>282</v>
      </c>
      <c r="MW5" s="248"/>
      <c r="MX5" s="248" t="s">
        <v>49</v>
      </c>
      <c r="MY5" s="248" t="s">
        <v>49</v>
      </c>
      <c r="MZ5" s="248" t="s">
        <v>49</v>
      </c>
      <c r="NA5" s="248" t="s">
        <v>49</v>
      </c>
      <c r="NB5" s="248" t="s">
        <v>282</v>
      </c>
      <c r="NC5" s="248" t="s">
        <v>282</v>
      </c>
      <c r="ND5" s="248"/>
      <c r="NE5" s="248" t="s">
        <v>49</v>
      </c>
      <c r="NF5" s="248" t="s">
        <v>49</v>
      </c>
      <c r="NG5" s="248" t="s">
        <v>49</v>
      </c>
      <c r="NH5" s="248" t="s">
        <v>49</v>
      </c>
      <c r="NI5" s="248" t="s">
        <v>282</v>
      </c>
      <c r="NJ5" s="248" t="s">
        <v>282</v>
      </c>
      <c r="NK5" s="248"/>
      <c r="NL5" s="248" t="s">
        <v>49</v>
      </c>
      <c r="NM5" s="248" t="s">
        <v>49</v>
      </c>
      <c r="NN5" s="248" t="s">
        <v>49</v>
      </c>
      <c r="NO5" s="248" t="s">
        <v>49</v>
      </c>
      <c r="NP5" s="248" t="s">
        <v>282</v>
      </c>
      <c r="NQ5" s="248" t="s">
        <v>282</v>
      </c>
      <c r="NR5" s="248"/>
      <c r="NS5" s="248" t="s">
        <v>49</v>
      </c>
      <c r="NT5" s="248" t="s">
        <v>49</v>
      </c>
      <c r="NU5" s="248" t="s">
        <v>49</v>
      </c>
      <c r="NV5" s="248" t="s">
        <v>49</v>
      </c>
      <c r="NW5" s="248" t="s">
        <v>282</v>
      </c>
      <c r="NX5" s="248" t="s">
        <v>282</v>
      </c>
      <c r="NY5" s="248"/>
      <c r="NZ5" s="248" t="s">
        <v>49</v>
      </c>
      <c r="OA5" s="248" t="s">
        <v>49</v>
      </c>
      <c r="OB5" s="248" t="s">
        <v>49</v>
      </c>
      <c r="OC5" s="248" t="s">
        <v>49</v>
      </c>
      <c r="OD5" s="248" t="s">
        <v>282</v>
      </c>
      <c r="OE5" s="248" t="s">
        <v>282</v>
      </c>
      <c r="OF5" s="248"/>
      <c r="OG5" s="248" t="s">
        <v>49</v>
      </c>
      <c r="OH5" s="248" t="s">
        <v>49</v>
      </c>
      <c r="OI5" s="248" t="s">
        <v>49</v>
      </c>
      <c r="OJ5" s="248" t="s">
        <v>49</v>
      </c>
      <c r="OK5" s="248" t="s">
        <v>282</v>
      </c>
      <c r="OL5" s="248" t="s">
        <v>282</v>
      </c>
      <c r="OM5" s="248"/>
      <c r="ON5" s="248" t="s">
        <v>49</v>
      </c>
      <c r="OO5" s="248" t="s">
        <v>49</v>
      </c>
      <c r="OP5" s="248" t="s">
        <v>49</v>
      </c>
      <c r="OQ5" s="248" t="s">
        <v>49</v>
      </c>
      <c r="OR5" s="248"/>
      <c r="OS5" s="248"/>
      <c r="OT5" s="248"/>
      <c r="OU5" s="248"/>
      <c r="OV5" s="248" t="s">
        <v>49</v>
      </c>
      <c r="OW5" s="248" t="s">
        <v>49</v>
      </c>
      <c r="OX5" s="248" t="s">
        <v>49</v>
      </c>
      <c r="OY5" s="248" t="s">
        <v>49</v>
      </c>
      <c r="OZ5" s="248"/>
      <c r="PA5" s="248"/>
      <c r="PB5" s="248"/>
      <c r="PC5" s="248"/>
      <c r="PD5" s="248"/>
      <c r="PE5" s="248"/>
      <c r="PF5" s="248"/>
      <c r="PG5" s="248"/>
      <c r="PH5" s="248"/>
      <c r="PI5" s="248"/>
      <c r="PJ5" s="248"/>
      <c r="PK5" s="248"/>
      <c r="PL5" s="248"/>
      <c r="PM5" s="248"/>
      <c r="PN5" s="248"/>
      <c r="PO5" s="248"/>
      <c r="PP5" s="248"/>
      <c r="PQ5" s="248"/>
      <c r="PR5" s="248"/>
      <c r="PS5" s="248"/>
      <c r="PT5" s="248"/>
      <c r="PU5" s="248"/>
      <c r="PV5" s="248"/>
      <c r="PW5" s="248"/>
      <c r="PX5" s="248"/>
      <c r="PY5" s="248"/>
      <c r="PZ5" s="248"/>
      <c r="QA5" s="248"/>
      <c r="QB5" s="248"/>
      <c r="QC5" s="248"/>
      <c r="QD5" s="248"/>
      <c r="QE5" s="248"/>
      <c r="QF5" s="248" t="s">
        <v>49</v>
      </c>
      <c r="QG5" s="248" t="s">
        <v>49</v>
      </c>
      <c r="QH5" s="248" t="s">
        <v>49</v>
      </c>
      <c r="QI5" s="248" t="s">
        <v>49</v>
      </c>
      <c r="QJ5" s="248" t="s">
        <v>333</v>
      </c>
      <c r="QK5" s="248"/>
      <c r="QL5" s="248"/>
      <c r="QM5" s="248"/>
      <c r="QN5" s="248" t="s">
        <v>49</v>
      </c>
      <c r="QO5" s="248" t="s">
        <v>49</v>
      </c>
      <c r="QP5" s="248" t="s">
        <v>49</v>
      </c>
      <c r="QQ5" s="248" t="s">
        <v>49</v>
      </c>
      <c r="QR5" s="248"/>
      <c r="QS5" s="248"/>
      <c r="QT5" s="248"/>
      <c r="QU5" s="248"/>
      <c r="QV5" s="248" t="s">
        <v>49</v>
      </c>
      <c r="QW5" s="248" t="s">
        <v>49</v>
      </c>
      <c r="QX5" s="248" t="s">
        <v>49</v>
      </c>
      <c r="QY5" s="248" t="s">
        <v>49</v>
      </c>
      <c r="QZ5" s="248"/>
      <c r="RA5" s="248"/>
      <c r="RB5" s="248"/>
      <c r="RC5" s="248"/>
      <c r="RD5" s="248" t="s">
        <v>49</v>
      </c>
      <c r="RE5" s="248" t="s">
        <v>49</v>
      </c>
      <c r="RF5" s="248" t="s">
        <v>49</v>
      </c>
      <c r="RG5" s="248" t="s">
        <v>49</v>
      </c>
      <c r="RH5" s="248"/>
      <c r="RI5" s="248"/>
      <c r="RJ5" s="248"/>
      <c r="RK5" s="248"/>
      <c r="RL5" s="248" t="s">
        <v>49</v>
      </c>
      <c r="RM5" s="248" t="s">
        <v>49</v>
      </c>
      <c r="RN5" s="248" t="s">
        <v>49</v>
      </c>
      <c r="RO5" s="248" t="s">
        <v>49</v>
      </c>
      <c r="RP5" s="248"/>
      <c r="RQ5" s="248"/>
      <c r="RR5" s="248"/>
      <c r="RS5" s="248"/>
      <c r="RT5" s="248" t="s">
        <v>49</v>
      </c>
      <c r="RU5" s="248" t="s">
        <v>49</v>
      </c>
      <c r="RV5" s="248" t="s">
        <v>49</v>
      </c>
      <c r="RW5" s="248" t="s">
        <v>49</v>
      </c>
      <c r="RX5" s="248"/>
      <c r="RY5" s="248"/>
      <c r="RZ5" s="248"/>
      <c r="SA5" s="248"/>
      <c r="SB5" s="248" t="s">
        <v>49</v>
      </c>
      <c r="SC5" s="248" t="s">
        <v>49</v>
      </c>
      <c r="SD5" s="248" t="s">
        <v>49</v>
      </c>
      <c r="SE5" s="248" t="s">
        <v>49</v>
      </c>
      <c r="SF5" s="248"/>
      <c r="SG5" s="248"/>
      <c r="SH5" s="248"/>
      <c r="SI5" s="248"/>
      <c r="SJ5" s="248" t="s">
        <v>49</v>
      </c>
      <c r="SK5" s="248" t="s">
        <v>49</v>
      </c>
      <c r="SL5" s="248" t="s">
        <v>49</v>
      </c>
      <c r="SM5" s="248" t="s">
        <v>49</v>
      </c>
      <c r="SN5" s="248"/>
      <c r="SO5" s="248"/>
      <c r="SP5" s="248"/>
      <c r="SQ5" s="248"/>
      <c r="SR5" s="248" t="s">
        <v>49</v>
      </c>
      <c r="SS5" s="248" t="s">
        <v>49</v>
      </c>
      <c r="ST5" s="248" t="s">
        <v>49</v>
      </c>
      <c r="SU5" s="248" t="s">
        <v>49</v>
      </c>
      <c r="SV5" s="248"/>
      <c r="SW5" s="248"/>
      <c r="SX5" s="248"/>
      <c r="SY5" s="248"/>
      <c r="SZ5" s="248" t="s">
        <v>49</v>
      </c>
      <c r="TA5" s="248" t="s">
        <v>49</v>
      </c>
      <c r="TB5" s="248" t="s">
        <v>49</v>
      </c>
      <c r="TC5" s="248" t="s">
        <v>49</v>
      </c>
      <c r="TD5" s="248"/>
      <c r="TE5" s="248"/>
      <c r="TF5" s="248"/>
      <c r="TG5" s="248"/>
      <c r="TH5" s="248" t="s">
        <v>49</v>
      </c>
      <c r="TI5" s="248" t="s">
        <v>49</v>
      </c>
      <c r="TJ5" s="248" t="s">
        <v>49</v>
      </c>
      <c r="TK5" s="248" t="s">
        <v>49</v>
      </c>
      <c r="TL5" s="248"/>
      <c r="TM5" s="248"/>
      <c r="TN5" s="248"/>
      <c r="TO5" s="248"/>
      <c r="TP5" s="248"/>
      <c r="TQ5" s="248"/>
      <c r="TR5" s="248"/>
      <c r="TS5" s="248"/>
      <c r="TT5" s="248"/>
      <c r="TU5" s="248" t="s">
        <v>347</v>
      </c>
      <c r="TV5" s="248" t="s">
        <v>348</v>
      </c>
      <c r="TW5" s="248" t="s">
        <v>347</v>
      </c>
      <c r="TX5" s="248" t="s">
        <v>348</v>
      </c>
      <c r="TY5" s="248" t="s">
        <v>347</v>
      </c>
      <c r="TZ5" s="248" t="s">
        <v>348</v>
      </c>
      <c r="UA5" s="248" t="s">
        <v>347</v>
      </c>
      <c r="UB5" s="248" t="s">
        <v>348</v>
      </c>
      <c r="UC5" s="248" t="s">
        <v>347</v>
      </c>
      <c r="UD5" s="248" t="s">
        <v>348</v>
      </c>
      <c r="UE5" s="248" t="s">
        <v>347</v>
      </c>
      <c r="UF5" s="248" t="s">
        <v>348</v>
      </c>
      <c r="UG5" s="248"/>
      <c r="UH5" s="248"/>
      <c r="UI5" s="248" t="s">
        <v>255</v>
      </c>
      <c r="UJ5" s="248" t="s">
        <v>255</v>
      </c>
      <c r="UK5" s="248" t="s">
        <v>255</v>
      </c>
      <c r="UL5" s="248" t="s">
        <v>353</v>
      </c>
      <c r="UM5" s="248" t="s">
        <v>353</v>
      </c>
      <c r="UN5" s="248" t="s">
        <v>353</v>
      </c>
      <c r="UO5" s="248" t="s">
        <v>354</v>
      </c>
      <c r="UP5" s="248" t="s">
        <v>354</v>
      </c>
      <c r="UQ5" s="248" t="s">
        <v>354</v>
      </c>
      <c r="UR5" s="248"/>
      <c r="US5" s="248"/>
      <c r="UT5" s="248"/>
      <c r="UU5" s="248"/>
      <c r="UV5" s="248" t="s">
        <v>255</v>
      </c>
      <c r="UW5" s="248" t="s">
        <v>255</v>
      </c>
      <c r="UX5" s="248" t="s">
        <v>255</v>
      </c>
      <c r="UY5" s="248" t="s">
        <v>353</v>
      </c>
      <c r="UZ5" s="248" t="s">
        <v>353</v>
      </c>
      <c r="VA5" s="248" t="s">
        <v>353</v>
      </c>
      <c r="VB5" s="248" t="s">
        <v>354</v>
      </c>
      <c r="VC5" s="248" t="s">
        <v>354</v>
      </c>
      <c r="VD5" s="248" t="s">
        <v>354</v>
      </c>
      <c r="VE5" s="248"/>
      <c r="VF5" s="248"/>
      <c r="VG5" s="248"/>
      <c r="VH5" s="248"/>
      <c r="VI5" s="248" t="s">
        <v>255</v>
      </c>
      <c r="VJ5" s="248" t="s">
        <v>255</v>
      </c>
      <c r="VK5" s="248" t="s">
        <v>255</v>
      </c>
      <c r="VL5" s="248" t="s">
        <v>353</v>
      </c>
      <c r="VM5" s="248" t="s">
        <v>353</v>
      </c>
      <c r="VN5" s="248" t="s">
        <v>353</v>
      </c>
      <c r="VO5" s="248" t="s">
        <v>354</v>
      </c>
      <c r="VP5" s="248" t="s">
        <v>354</v>
      </c>
      <c r="VQ5" s="248" t="s">
        <v>354</v>
      </c>
      <c r="VR5" s="248"/>
      <c r="VS5" s="248"/>
    </row>
    <row r="6" spans="1:591" s="291" customFormat="1" ht="173.25" customHeight="1" x14ac:dyDescent="0.25">
      <c r="A6" s="286" t="s">
        <v>303</v>
      </c>
      <c r="B6" s="253" t="s">
        <v>350</v>
      </c>
      <c r="C6" s="253" t="s">
        <v>304</v>
      </c>
      <c r="D6" s="253" t="s">
        <v>305</v>
      </c>
      <c r="E6" s="287" t="s">
        <v>111</v>
      </c>
      <c r="F6" s="287" t="s">
        <v>3</v>
      </c>
      <c r="G6" s="287" t="s">
        <v>112</v>
      </c>
      <c r="H6" s="288" t="s">
        <v>113</v>
      </c>
      <c r="I6" s="287" t="s">
        <v>114</v>
      </c>
      <c r="J6" s="288" t="s">
        <v>4</v>
      </c>
      <c r="K6" s="288" t="s">
        <v>5</v>
      </c>
      <c r="L6" s="288" t="s">
        <v>6</v>
      </c>
      <c r="M6" s="288" t="s">
        <v>7</v>
      </c>
      <c r="N6" s="288" t="s">
        <v>41</v>
      </c>
      <c r="O6" s="253" t="s">
        <v>10</v>
      </c>
      <c r="P6" s="253" t="s">
        <v>11</v>
      </c>
      <c r="Q6" s="253" t="s">
        <v>12</v>
      </c>
      <c r="R6" s="253" t="s">
        <v>10</v>
      </c>
      <c r="S6" s="253" t="s">
        <v>11</v>
      </c>
      <c r="T6" s="253" t="s">
        <v>12</v>
      </c>
      <c r="U6" s="253" t="s">
        <v>10</v>
      </c>
      <c r="V6" s="253" t="s">
        <v>11</v>
      </c>
      <c r="W6" s="253" t="s">
        <v>12</v>
      </c>
      <c r="X6" s="253" t="s">
        <v>10</v>
      </c>
      <c r="Y6" s="253" t="s">
        <v>11</v>
      </c>
      <c r="Z6" s="253" t="s">
        <v>12</v>
      </c>
      <c r="AA6" s="253" t="s">
        <v>10</v>
      </c>
      <c r="AB6" s="253" t="s">
        <v>11</v>
      </c>
      <c r="AC6" s="253" t="s">
        <v>12</v>
      </c>
      <c r="AD6" s="253" t="s">
        <v>10</v>
      </c>
      <c r="AE6" s="253" t="s">
        <v>11</v>
      </c>
      <c r="AF6" s="253" t="s">
        <v>12</v>
      </c>
      <c r="AG6" s="253" t="s">
        <v>10</v>
      </c>
      <c r="AH6" s="253" t="s">
        <v>11</v>
      </c>
      <c r="AI6" s="253" t="s">
        <v>12</v>
      </c>
      <c r="AJ6" s="253" t="s">
        <v>10</v>
      </c>
      <c r="AK6" s="253" t="s">
        <v>11</v>
      </c>
      <c r="AL6" s="253" t="s">
        <v>12</v>
      </c>
      <c r="AM6" s="253" t="s">
        <v>306</v>
      </c>
      <c r="AN6" s="253" t="s">
        <v>195</v>
      </c>
      <c r="AO6" s="253" t="s">
        <v>195</v>
      </c>
      <c r="AP6" s="253" t="s">
        <v>195</v>
      </c>
      <c r="AQ6" s="253" t="s">
        <v>195</v>
      </c>
      <c r="AR6" s="253" t="s">
        <v>195</v>
      </c>
      <c r="AS6" s="253" t="s">
        <v>195</v>
      </c>
      <c r="AT6" s="253" t="s">
        <v>195</v>
      </c>
      <c r="AU6" s="253" t="s">
        <v>195</v>
      </c>
      <c r="AV6" s="253" t="s">
        <v>196</v>
      </c>
      <c r="AW6" s="253" t="s">
        <v>196</v>
      </c>
      <c r="AX6" s="253" t="s">
        <v>196</v>
      </c>
      <c r="AY6" s="253" t="s">
        <v>196</v>
      </c>
      <c r="AZ6" s="253" t="s">
        <v>196</v>
      </c>
      <c r="BA6" s="253" t="s">
        <v>196</v>
      </c>
      <c r="BB6" s="253" t="s">
        <v>196</v>
      </c>
      <c r="BC6" s="253" t="s">
        <v>196</v>
      </c>
      <c r="BD6" s="253" t="s">
        <v>25</v>
      </c>
      <c r="BE6" s="253" t="s">
        <v>25</v>
      </c>
      <c r="BF6" s="253" t="s">
        <v>25</v>
      </c>
      <c r="BG6" s="253" t="s">
        <v>25</v>
      </c>
      <c r="BH6" s="253" t="s">
        <v>25</v>
      </c>
      <c r="BI6" s="253" t="s">
        <v>25</v>
      </c>
      <c r="BJ6" s="253" t="s">
        <v>25</v>
      </c>
      <c r="BK6" s="253" t="s">
        <v>25</v>
      </c>
      <c r="BL6" s="253" t="s">
        <v>27</v>
      </c>
      <c r="BM6" s="253" t="s">
        <v>27</v>
      </c>
      <c r="BN6" s="253" t="s">
        <v>27</v>
      </c>
      <c r="BO6" s="253" t="s">
        <v>27</v>
      </c>
      <c r="BP6" s="253" t="s">
        <v>27</v>
      </c>
      <c r="BQ6" s="253" t="s">
        <v>27</v>
      </c>
      <c r="BR6" s="253" t="s">
        <v>27</v>
      </c>
      <c r="BS6" s="253" t="s">
        <v>27</v>
      </c>
      <c r="BT6" s="253" t="s">
        <v>28</v>
      </c>
      <c r="BU6" s="253" t="s">
        <v>28</v>
      </c>
      <c r="BV6" s="253" t="s">
        <v>28</v>
      </c>
      <c r="BW6" s="253" t="s">
        <v>28</v>
      </c>
      <c r="BX6" s="253" t="s">
        <v>28</v>
      </c>
      <c r="BY6" s="253" t="s">
        <v>28</v>
      </c>
      <c r="BZ6" s="253" t="s">
        <v>28</v>
      </c>
      <c r="CA6" s="253" t="s">
        <v>28</v>
      </c>
      <c r="CB6" s="253" t="s">
        <v>29</v>
      </c>
      <c r="CC6" s="253" t="s">
        <v>29</v>
      </c>
      <c r="CD6" s="253" t="s">
        <v>29</v>
      </c>
      <c r="CE6" s="253" t="s">
        <v>29</v>
      </c>
      <c r="CF6" s="253" t="s">
        <v>29</v>
      </c>
      <c r="CG6" s="253" t="s">
        <v>29</v>
      </c>
      <c r="CH6" s="253" t="s">
        <v>29</v>
      </c>
      <c r="CI6" s="253" t="s">
        <v>29</v>
      </c>
      <c r="CJ6" s="253" t="s">
        <v>30</v>
      </c>
      <c r="CK6" s="253" t="s">
        <v>30</v>
      </c>
      <c r="CL6" s="253" t="s">
        <v>30</v>
      </c>
      <c r="CM6" s="253" t="s">
        <v>30</v>
      </c>
      <c r="CN6" s="253" t="s">
        <v>30</v>
      </c>
      <c r="CO6" s="253" t="s">
        <v>30</v>
      </c>
      <c r="CP6" s="253" t="s">
        <v>30</v>
      </c>
      <c r="CQ6" s="253" t="s">
        <v>30</v>
      </c>
      <c r="CR6" s="253" t="s">
        <v>31</v>
      </c>
      <c r="CS6" s="253" t="s">
        <v>31</v>
      </c>
      <c r="CT6" s="253" t="s">
        <v>31</v>
      </c>
      <c r="CU6" s="253" t="s">
        <v>31</v>
      </c>
      <c r="CV6" s="253" t="s">
        <v>31</v>
      </c>
      <c r="CW6" s="253" t="s">
        <v>31</v>
      </c>
      <c r="CX6" s="253" t="s">
        <v>31</v>
      </c>
      <c r="CY6" s="253" t="s">
        <v>31</v>
      </c>
      <c r="CZ6" s="253" t="s">
        <v>33</v>
      </c>
      <c r="DA6" s="253" t="s">
        <v>33</v>
      </c>
      <c r="DB6" s="253" t="s">
        <v>33</v>
      </c>
      <c r="DC6" s="253" t="s">
        <v>33</v>
      </c>
      <c r="DD6" s="253" t="s">
        <v>33</v>
      </c>
      <c r="DE6" s="253" t="s">
        <v>33</v>
      </c>
      <c r="DF6" s="253" t="s">
        <v>33</v>
      </c>
      <c r="DG6" s="253" t="s">
        <v>33</v>
      </c>
      <c r="DH6" s="253" t="s">
        <v>34</v>
      </c>
      <c r="DI6" s="253" t="s">
        <v>34</v>
      </c>
      <c r="DJ6" s="253" t="s">
        <v>34</v>
      </c>
      <c r="DK6" s="253" t="s">
        <v>34</v>
      </c>
      <c r="DL6" s="253" t="s">
        <v>34</v>
      </c>
      <c r="DM6" s="253" t="s">
        <v>34</v>
      </c>
      <c r="DN6" s="253" t="s">
        <v>34</v>
      </c>
      <c r="DO6" s="253" t="s">
        <v>34</v>
      </c>
      <c r="DP6" s="253" t="s">
        <v>201</v>
      </c>
      <c r="DQ6" s="253" t="s">
        <v>201</v>
      </c>
      <c r="DR6" s="253" t="s">
        <v>201</v>
      </c>
      <c r="DS6" s="253" t="s">
        <v>201</v>
      </c>
      <c r="DT6" s="253" t="s">
        <v>201</v>
      </c>
      <c r="DU6" s="253" t="s">
        <v>201</v>
      </c>
      <c r="DV6" s="253" t="s">
        <v>201</v>
      </c>
      <c r="DW6" s="253" t="s">
        <v>201</v>
      </c>
      <c r="DX6" s="253" t="s">
        <v>35</v>
      </c>
      <c r="DY6" s="253" t="s">
        <v>35</v>
      </c>
      <c r="DZ6" s="253" t="s">
        <v>35</v>
      </c>
      <c r="EA6" s="253" t="s">
        <v>35</v>
      </c>
      <c r="EB6" s="253" t="s">
        <v>35</v>
      </c>
      <c r="EC6" s="253" t="s">
        <v>35</v>
      </c>
      <c r="ED6" s="253" t="s">
        <v>35</v>
      </c>
      <c r="EE6" s="253" t="s">
        <v>35</v>
      </c>
      <c r="EF6" s="253" t="s">
        <v>287</v>
      </c>
      <c r="EG6" s="253" t="s">
        <v>287</v>
      </c>
      <c r="EH6" s="253" t="s">
        <v>287</v>
      </c>
      <c r="EI6" s="253" t="s">
        <v>287</v>
      </c>
      <c r="EJ6" s="253" t="s">
        <v>287</v>
      </c>
      <c r="EK6" s="253" t="s">
        <v>287</v>
      </c>
      <c r="EL6" s="253" t="s">
        <v>287</v>
      </c>
      <c r="EM6" s="253" t="s">
        <v>287</v>
      </c>
      <c r="EN6" s="253" t="s">
        <v>38</v>
      </c>
      <c r="EO6" s="253" t="s">
        <v>38</v>
      </c>
      <c r="EP6" s="253" t="s">
        <v>38</v>
      </c>
      <c r="EQ6" s="253" t="s">
        <v>38</v>
      </c>
      <c r="ER6" s="253" t="s">
        <v>38</v>
      </c>
      <c r="ES6" s="253" t="s">
        <v>38</v>
      </c>
      <c r="ET6" s="253" t="s">
        <v>38</v>
      </c>
      <c r="EU6" s="253" t="s">
        <v>38</v>
      </c>
      <c r="EV6" s="253" t="s">
        <v>314</v>
      </c>
      <c r="EW6" s="253" t="s">
        <v>314</v>
      </c>
      <c r="EX6" s="253" t="s">
        <v>314</v>
      </c>
      <c r="EY6" s="253" t="s">
        <v>314</v>
      </c>
      <c r="EZ6" s="253" t="s">
        <v>314</v>
      </c>
      <c r="FA6" s="253" t="s">
        <v>314</v>
      </c>
      <c r="FB6" s="253" t="s">
        <v>314</v>
      </c>
      <c r="FC6" s="253" t="s">
        <v>314</v>
      </c>
      <c r="FD6" s="253" t="s">
        <v>270</v>
      </c>
      <c r="FE6" s="253" t="s">
        <v>270</v>
      </c>
      <c r="FF6" s="253" t="s">
        <v>270</v>
      </c>
      <c r="FG6" s="253" t="s">
        <v>270</v>
      </c>
      <c r="FH6" s="253" t="s">
        <v>270</v>
      </c>
      <c r="FI6" s="253" t="s">
        <v>270</v>
      </c>
      <c r="FJ6" s="253" t="s">
        <v>270</v>
      </c>
      <c r="FK6" s="253" t="s">
        <v>270</v>
      </c>
      <c r="FL6" s="253" t="s">
        <v>315</v>
      </c>
      <c r="FM6" s="253" t="s">
        <v>315</v>
      </c>
      <c r="FN6" s="253" t="s">
        <v>315</v>
      </c>
      <c r="FO6" s="253" t="s">
        <v>315</v>
      </c>
      <c r="FP6" s="253" t="s">
        <v>315</v>
      </c>
      <c r="FQ6" s="253" t="s">
        <v>315</v>
      </c>
      <c r="FR6" s="253" t="s">
        <v>315</v>
      </c>
      <c r="FS6" s="253" t="s">
        <v>315</v>
      </c>
      <c r="FT6" s="253"/>
      <c r="FU6" s="253"/>
      <c r="FV6" s="253"/>
      <c r="FW6" s="253"/>
      <c r="FX6" s="253"/>
      <c r="FY6" s="253"/>
      <c r="FZ6" s="253"/>
      <c r="GA6" s="253"/>
      <c r="GB6" s="253" t="s">
        <v>291</v>
      </c>
      <c r="GC6" s="253" t="s">
        <v>307</v>
      </c>
      <c r="GD6" s="253" t="s">
        <v>308</v>
      </c>
      <c r="GE6" s="253" t="s">
        <v>309</v>
      </c>
      <c r="GF6" s="253" t="s">
        <v>310</v>
      </c>
      <c r="GG6" s="253" t="s">
        <v>311</v>
      </c>
      <c r="GH6" s="253" t="s">
        <v>312</v>
      </c>
      <c r="GI6" s="253" t="s">
        <v>313</v>
      </c>
      <c r="GJ6" s="248" t="s">
        <v>105</v>
      </c>
      <c r="GK6" s="248" t="s">
        <v>109</v>
      </c>
      <c r="GL6" s="248" t="s">
        <v>107</v>
      </c>
      <c r="GM6" s="248" t="s">
        <v>187</v>
      </c>
      <c r="GN6" s="289" t="s">
        <v>106</v>
      </c>
      <c r="GO6" s="289" t="s">
        <v>110</v>
      </c>
      <c r="GP6" s="289" t="s">
        <v>108</v>
      </c>
      <c r="GQ6" s="289" t="s">
        <v>108</v>
      </c>
      <c r="GR6" s="253" t="s">
        <v>322</v>
      </c>
      <c r="GS6" s="253" t="s">
        <v>323</v>
      </c>
      <c r="GT6" s="253" t="s">
        <v>115</v>
      </c>
      <c r="GU6" s="253" t="s">
        <v>188</v>
      </c>
      <c r="GV6" s="253" t="s">
        <v>116</v>
      </c>
      <c r="GW6" s="253" t="s">
        <v>324</v>
      </c>
      <c r="GX6" s="253" t="s">
        <v>203</v>
      </c>
      <c r="GY6" s="253" t="s">
        <v>18</v>
      </c>
      <c r="GZ6" s="253" t="s">
        <v>326</v>
      </c>
      <c r="HA6" s="253" t="s">
        <v>325</v>
      </c>
      <c r="HB6" s="253" t="s">
        <v>324</v>
      </c>
      <c r="HC6" s="253" t="s">
        <v>203</v>
      </c>
      <c r="HD6" s="253" t="s">
        <v>18</v>
      </c>
      <c r="HE6" s="253" t="s">
        <v>326</v>
      </c>
      <c r="HF6" s="253" t="s">
        <v>325</v>
      </c>
      <c r="HG6" s="253" t="s">
        <v>324</v>
      </c>
      <c r="HH6" s="253" t="s">
        <v>203</v>
      </c>
      <c r="HI6" s="253" t="s">
        <v>18</v>
      </c>
      <c r="HJ6" s="253" t="s">
        <v>326</v>
      </c>
      <c r="HK6" s="253" t="s">
        <v>325</v>
      </c>
      <c r="HL6" s="253" t="s">
        <v>324</v>
      </c>
      <c r="HM6" s="253" t="s">
        <v>203</v>
      </c>
      <c r="HN6" s="253" t="s">
        <v>18</v>
      </c>
      <c r="HO6" s="253" t="s">
        <v>326</v>
      </c>
      <c r="HP6" s="253" t="s">
        <v>325</v>
      </c>
      <c r="HQ6" s="253" t="s">
        <v>324</v>
      </c>
      <c r="HR6" s="253" t="s">
        <v>203</v>
      </c>
      <c r="HS6" s="253" t="s">
        <v>18</v>
      </c>
      <c r="HT6" s="253" t="s">
        <v>326</v>
      </c>
      <c r="HU6" s="253" t="s">
        <v>325</v>
      </c>
      <c r="HV6" s="253" t="s">
        <v>326</v>
      </c>
      <c r="HW6" s="253" t="s">
        <v>325</v>
      </c>
      <c r="HX6" s="253" t="s">
        <v>254</v>
      </c>
      <c r="HY6" s="253" t="s">
        <v>203</v>
      </c>
      <c r="HZ6" s="253" t="s">
        <v>18</v>
      </c>
      <c r="IA6" s="253" t="s">
        <v>326</v>
      </c>
      <c r="IB6" s="253" t="s">
        <v>325</v>
      </c>
      <c r="IC6" s="253" t="s">
        <v>326</v>
      </c>
      <c r="ID6" s="253" t="s">
        <v>325</v>
      </c>
      <c r="IE6" s="253" t="s">
        <v>254</v>
      </c>
      <c r="IF6" s="253" t="s">
        <v>203</v>
      </c>
      <c r="IG6" s="253" t="s">
        <v>18</v>
      </c>
      <c r="IH6" s="253" t="s">
        <v>326</v>
      </c>
      <c r="II6" s="253" t="s">
        <v>325</v>
      </c>
      <c r="IJ6" s="253" t="s">
        <v>326</v>
      </c>
      <c r="IK6" s="253" t="s">
        <v>325</v>
      </c>
      <c r="IL6" s="253" t="s">
        <v>324</v>
      </c>
      <c r="IM6" s="253" t="s">
        <v>203</v>
      </c>
      <c r="IN6" s="253" t="s">
        <v>18</v>
      </c>
      <c r="IO6" s="253" t="s">
        <v>326</v>
      </c>
      <c r="IP6" s="253" t="s">
        <v>325</v>
      </c>
      <c r="IQ6" s="253" t="s">
        <v>326</v>
      </c>
      <c r="IR6" s="253" t="s">
        <v>325</v>
      </c>
      <c r="IS6" s="253" t="s">
        <v>324</v>
      </c>
      <c r="IT6" s="253" t="s">
        <v>203</v>
      </c>
      <c r="IU6" s="253" t="s">
        <v>18</v>
      </c>
      <c r="IV6" s="253" t="s">
        <v>326</v>
      </c>
      <c r="IW6" s="253" t="s">
        <v>325</v>
      </c>
      <c r="IX6" s="253" t="s">
        <v>326</v>
      </c>
      <c r="IY6" s="253" t="s">
        <v>325</v>
      </c>
      <c r="IZ6" s="253" t="s">
        <v>324</v>
      </c>
      <c r="JA6" s="253" t="s">
        <v>203</v>
      </c>
      <c r="JB6" s="253" t="s">
        <v>18</v>
      </c>
      <c r="JC6" s="253" t="s">
        <v>326</v>
      </c>
      <c r="JD6" s="253" t="s">
        <v>325</v>
      </c>
      <c r="JE6" s="253" t="s">
        <v>326</v>
      </c>
      <c r="JF6" s="253" t="s">
        <v>325</v>
      </c>
      <c r="JG6" s="253" t="s">
        <v>324</v>
      </c>
      <c r="JH6" s="253" t="s">
        <v>203</v>
      </c>
      <c r="JI6" s="253" t="s">
        <v>18</v>
      </c>
      <c r="JJ6" s="253" t="s">
        <v>326</v>
      </c>
      <c r="JK6" s="253" t="s">
        <v>325</v>
      </c>
      <c r="JL6" s="253" t="s">
        <v>326</v>
      </c>
      <c r="JM6" s="253" t="s">
        <v>325</v>
      </c>
      <c r="JN6" s="253" t="s">
        <v>324</v>
      </c>
      <c r="JO6" s="253" t="s">
        <v>203</v>
      </c>
      <c r="JP6" s="253" t="s">
        <v>18</v>
      </c>
      <c r="JQ6" s="253" t="s">
        <v>326</v>
      </c>
      <c r="JR6" s="253" t="s">
        <v>325</v>
      </c>
      <c r="JS6" s="253" t="s">
        <v>326</v>
      </c>
      <c r="JT6" s="253" t="s">
        <v>325</v>
      </c>
      <c r="JU6" s="253" t="s">
        <v>324</v>
      </c>
      <c r="JV6" s="253" t="s">
        <v>203</v>
      </c>
      <c r="JW6" s="253" t="s">
        <v>18</v>
      </c>
      <c r="JX6" s="253" t="s">
        <v>326</v>
      </c>
      <c r="JY6" s="253" t="s">
        <v>325</v>
      </c>
      <c r="JZ6" s="253" t="s">
        <v>326</v>
      </c>
      <c r="KA6" s="253" t="s">
        <v>325</v>
      </c>
      <c r="KB6" s="253" t="s">
        <v>324</v>
      </c>
      <c r="KC6" s="253" t="s">
        <v>203</v>
      </c>
      <c r="KD6" s="253" t="s">
        <v>18</v>
      </c>
      <c r="KE6" s="253" t="s">
        <v>326</v>
      </c>
      <c r="KF6" s="253" t="s">
        <v>325</v>
      </c>
      <c r="KG6" s="253" t="s">
        <v>326</v>
      </c>
      <c r="KH6" s="253" t="s">
        <v>325</v>
      </c>
      <c r="KI6" s="253" t="s">
        <v>328</v>
      </c>
      <c r="KJ6" s="253" t="s">
        <v>329</v>
      </c>
      <c r="KK6" s="253" t="s">
        <v>203</v>
      </c>
      <c r="KL6" s="253" t="s">
        <v>18</v>
      </c>
      <c r="KM6" s="253" t="s">
        <v>326</v>
      </c>
      <c r="KN6" s="253" t="s">
        <v>325</v>
      </c>
      <c r="KO6" s="253" t="s">
        <v>326</v>
      </c>
      <c r="KP6" s="253" t="s">
        <v>325</v>
      </c>
      <c r="KQ6" s="253" t="s">
        <v>328</v>
      </c>
      <c r="KR6" s="253" t="s">
        <v>329</v>
      </c>
      <c r="KS6" s="253" t="s">
        <v>203</v>
      </c>
      <c r="KT6" s="253" t="s">
        <v>18</v>
      </c>
      <c r="KU6" s="253" t="s">
        <v>326</v>
      </c>
      <c r="KV6" s="253" t="s">
        <v>325</v>
      </c>
      <c r="KW6" s="253" t="s">
        <v>326</v>
      </c>
      <c r="KX6" s="253" t="s">
        <v>325</v>
      </c>
      <c r="KY6" s="253" t="s">
        <v>328</v>
      </c>
      <c r="KZ6" s="253" t="s">
        <v>329</v>
      </c>
      <c r="LA6" s="253" t="s">
        <v>203</v>
      </c>
      <c r="LB6" s="253" t="s">
        <v>328</v>
      </c>
      <c r="LC6" s="253" t="s">
        <v>329</v>
      </c>
      <c r="LD6" s="253" t="s">
        <v>203</v>
      </c>
      <c r="LE6" s="253" t="s">
        <v>328</v>
      </c>
      <c r="LF6" s="253" t="s">
        <v>329</v>
      </c>
      <c r="LG6" s="253" t="s">
        <v>203</v>
      </c>
      <c r="LH6" s="253" t="s">
        <v>328</v>
      </c>
      <c r="LI6" s="253" t="s">
        <v>329</v>
      </c>
      <c r="LJ6" s="253" t="s">
        <v>203</v>
      </c>
      <c r="LK6" s="253" t="s">
        <v>328</v>
      </c>
      <c r="LL6" s="253" t="s">
        <v>329</v>
      </c>
      <c r="LM6" s="253" t="s">
        <v>203</v>
      </c>
      <c r="LN6" s="253" t="s">
        <v>328</v>
      </c>
      <c r="LO6" s="253" t="s">
        <v>329</v>
      </c>
      <c r="LP6" s="253" t="s">
        <v>203</v>
      </c>
      <c r="LQ6" s="253" t="s">
        <v>328</v>
      </c>
      <c r="LR6" s="253" t="s">
        <v>329</v>
      </c>
      <c r="LS6" s="253" t="s">
        <v>203</v>
      </c>
      <c r="LT6" s="253" t="s">
        <v>328</v>
      </c>
      <c r="LU6" s="253" t="s">
        <v>329</v>
      </c>
      <c r="LV6" s="253" t="s">
        <v>203</v>
      </c>
      <c r="LW6" s="253" t="s">
        <v>101</v>
      </c>
      <c r="LX6" s="253" t="s">
        <v>95</v>
      </c>
      <c r="LY6" s="253" t="s">
        <v>203</v>
      </c>
      <c r="LZ6" s="253" t="s">
        <v>18</v>
      </c>
      <c r="MA6" s="253" t="s">
        <v>326</v>
      </c>
      <c r="MB6" s="253" t="s">
        <v>325</v>
      </c>
      <c r="MC6" s="253" t="s">
        <v>326</v>
      </c>
      <c r="MD6" s="253" t="s">
        <v>325</v>
      </c>
      <c r="ME6" s="248" t="s">
        <v>105</v>
      </c>
      <c r="MF6" s="248" t="s">
        <v>109</v>
      </c>
      <c r="MG6" s="248" t="s">
        <v>107</v>
      </c>
      <c r="MH6" s="290" t="s">
        <v>106</v>
      </c>
      <c r="MI6" s="290" t="s">
        <v>110</v>
      </c>
      <c r="MJ6" s="290" t="s">
        <v>108</v>
      </c>
      <c r="MK6" s="253" t="s">
        <v>322</v>
      </c>
      <c r="ML6" s="253" t="s">
        <v>323</v>
      </c>
      <c r="MM6" s="253" t="s">
        <v>115</v>
      </c>
      <c r="MN6" s="253" t="s">
        <v>188</v>
      </c>
      <c r="MO6" s="253" t="s">
        <v>116</v>
      </c>
      <c r="MP6" s="253" t="s">
        <v>324</v>
      </c>
      <c r="MQ6" s="253" t="s">
        <v>203</v>
      </c>
      <c r="MR6" s="253" t="s">
        <v>18</v>
      </c>
      <c r="MS6" s="253" t="s">
        <v>326</v>
      </c>
      <c r="MT6" s="253" t="s">
        <v>325</v>
      </c>
      <c r="MU6" s="253" t="s">
        <v>324</v>
      </c>
      <c r="MV6" s="253" t="s">
        <v>203</v>
      </c>
      <c r="MW6" s="253" t="s">
        <v>18</v>
      </c>
      <c r="MX6" s="253" t="s">
        <v>326</v>
      </c>
      <c r="MY6" s="253" t="s">
        <v>325</v>
      </c>
      <c r="MZ6" s="253" t="s">
        <v>326</v>
      </c>
      <c r="NA6" s="253" t="s">
        <v>325</v>
      </c>
      <c r="NB6" s="253" t="s">
        <v>254</v>
      </c>
      <c r="NC6" s="253" t="s">
        <v>203</v>
      </c>
      <c r="ND6" s="253" t="s">
        <v>18</v>
      </c>
      <c r="NE6" s="253" t="s">
        <v>326</v>
      </c>
      <c r="NF6" s="253" t="s">
        <v>325</v>
      </c>
      <c r="NG6" s="253" t="s">
        <v>326</v>
      </c>
      <c r="NH6" s="253" t="s">
        <v>325</v>
      </c>
      <c r="NI6" s="253" t="s">
        <v>324</v>
      </c>
      <c r="NJ6" s="253" t="s">
        <v>203</v>
      </c>
      <c r="NK6" s="253" t="s">
        <v>18</v>
      </c>
      <c r="NL6" s="253" t="s">
        <v>326</v>
      </c>
      <c r="NM6" s="253" t="s">
        <v>325</v>
      </c>
      <c r="NN6" s="253" t="s">
        <v>326</v>
      </c>
      <c r="NO6" s="253" t="s">
        <v>325</v>
      </c>
      <c r="NP6" s="253" t="s">
        <v>324</v>
      </c>
      <c r="NQ6" s="253" t="s">
        <v>203</v>
      </c>
      <c r="NR6" s="253" t="s">
        <v>18</v>
      </c>
      <c r="NS6" s="253" t="s">
        <v>326</v>
      </c>
      <c r="NT6" s="253" t="s">
        <v>325</v>
      </c>
      <c r="NU6" s="253" t="s">
        <v>326</v>
      </c>
      <c r="NV6" s="253" t="s">
        <v>325</v>
      </c>
      <c r="NW6" s="253" t="s">
        <v>324</v>
      </c>
      <c r="NX6" s="253" t="s">
        <v>203</v>
      </c>
      <c r="NY6" s="253" t="s">
        <v>18</v>
      </c>
      <c r="NZ6" s="253" t="s">
        <v>326</v>
      </c>
      <c r="OA6" s="253" t="s">
        <v>325</v>
      </c>
      <c r="OB6" s="253" t="s">
        <v>326</v>
      </c>
      <c r="OC6" s="253" t="s">
        <v>325</v>
      </c>
      <c r="OD6" s="253" t="s">
        <v>324</v>
      </c>
      <c r="OE6" s="253" t="s">
        <v>203</v>
      </c>
      <c r="OF6" s="253" t="s">
        <v>18</v>
      </c>
      <c r="OG6" s="253" t="s">
        <v>326</v>
      </c>
      <c r="OH6" s="253" t="s">
        <v>325</v>
      </c>
      <c r="OI6" s="253" t="s">
        <v>326</v>
      </c>
      <c r="OJ6" s="253" t="s">
        <v>325</v>
      </c>
      <c r="OK6" s="253" t="s">
        <v>324</v>
      </c>
      <c r="OL6" s="253" t="s">
        <v>203</v>
      </c>
      <c r="OM6" s="253" t="s">
        <v>18</v>
      </c>
      <c r="ON6" s="253" t="s">
        <v>326</v>
      </c>
      <c r="OO6" s="253" t="s">
        <v>325</v>
      </c>
      <c r="OP6" s="253" t="s">
        <v>326</v>
      </c>
      <c r="OQ6" s="253" t="s">
        <v>325</v>
      </c>
      <c r="OR6" s="253" t="s">
        <v>328</v>
      </c>
      <c r="OS6" s="253" t="s">
        <v>329</v>
      </c>
      <c r="OT6" s="253" t="s">
        <v>203</v>
      </c>
      <c r="OU6" s="253" t="s">
        <v>18</v>
      </c>
      <c r="OV6" s="253" t="s">
        <v>326</v>
      </c>
      <c r="OW6" s="253" t="s">
        <v>325</v>
      </c>
      <c r="OX6" s="253" t="s">
        <v>326</v>
      </c>
      <c r="OY6" s="253" t="s">
        <v>325</v>
      </c>
      <c r="OZ6" s="253" t="s">
        <v>328</v>
      </c>
      <c r="PA6" s="253" t="s">
        <v>329</v>
      </c>
      <c r="PB6" s="253" t="s">
        <v>203</v>
      </c>
      <c r="PC6" s="253" t="s">
        <v>18</v>
      </c>
      <c r="PD6" s="253" t="s">
        <v>328</v>
      </c>
      <c r="PE6" s="253" t="s">
        <v>329</v>
      </c>
      <c r="PF6" s="253" t="s">
        <v>203</v>
      </c>
      <c r="PG6" s="253" t="s">
        <v>328</v>
      </c>
      <c r="PH6" s="253" t="s">
        <v>329</v>
      </c>
      <c r="PI6" s="253" t="s">
        <v>203</v>
      </c>
      <c r="PJ6" s="253" t="s">
        <v>328</v>
      </c>
      <c r="PK6" s="253" t="s">
        <v>329</v>
      </c>
      <c r="PL6" s="253" t="s">
        <v>203</v>
      </c>
      <c r="PM6" s="253" t="s">
        <v>328</v>
      </c>
      <c r="PN6" s="253" t="s">
        <v>329</v>
      </c>
      <c r="PO6" s="253" t="s">
        <v>203</v>
      </c>
      <c r="PP6" s="253" t="s">
        <v>328</v>
      </c>
      <c r="PQ6" s="253" t="s">
        <v>329</v>
      </c>
      <c r="PR6" s="253" t="s">
        <v>203</v>
      </c>
      <c r="PS6" s="253" t="s">
        <v>328</v>
      </c>
      <c r="PT6" s="253" t="s">
        <v>329</v>
      </c>
      <c r="PU6" s="253" t="s">
        <v>203</v>
      </c>
      <c r="PV6" s="253" t="s">
        <v>328</v>
      </c>
      <c r="PW6" s="253" t="s">
        <v>329</v>
      </c>
      <c r="PX6" s="253" t="s">
        <v>203</v>
      </c>
      <c r="PY6" s="253" t="s">
        <v>328</v>
      </c>
      <c r="PZ6" s="253" t="s">
        <v>329</v>
      </c>
      <c r="QA6" s="253" t="s">
        <v>203</v>
      </c>
      <c r="QB6" s="253" t="s">
        <v>101</v>
      </c>
      <c r="QC6" s="253" t="s">
        <v>95</v>
      </c>
      <c r="QD6" s="253" t="s">
        <v>203</v>
      </c>
      <c r="QE6" s="253" t="s">
        <v>18</v>
      </c>
      <c r="QF6" s="253" t="s">
        <v>326</v>
      </c>
      <c r="QG6" s="253" t="s">
        <v>325</v>
      </c>
      <c r="QH6" s="253" t="s">
        <v>326</v>
      </c>
      <c r="QI6" s="253" t="s">
        <v>325</v>
      </c>
      <c r="QJ6" s="253" t="s">
        <v>334</v>
      </c>
      <c r="QK6" s="253" t="s">
        <v>335</v>
      </c>
      <c r="QL6" s="253" t="s">
        <v>203</v>
      </c>
      <c r="QM6" s="253" t="s">
        <v>18</v>
      </c>
      <c r="QN6" s="253" t="s">
        <v>326</v>
      </c>
      <c r="QO6" s="253" t="s">
        <v>325</v>
      </c>
      <c r="QP6" s="253" t="s">
        <v>326</v>
      </c>
      <c r="QQ6" s="253" t="s">
        <v>325</v>
      </c>
      <c r="QR6" s="253" t="s">
        <v>334</v>
      </c>
      <c r="QS6" s="253" t="s">
        <v>335</v>
      </c>
      <c r="QT6" s="253" t="s">
        <v>203</v>
      </c>
      <c r="QU6" s="253" t="s">
        <v>18</v>
      </c>
      <c r="QV6" s="253" t="s">
        <v>326</v>
      </c>
      <c r="QW6" s="253" t="s">
        <v>325</v>
      </c>
      <c r="QX6" s="253" t="s">
        <v>326</v>
      </c>
      <c r="QY6" s="253" t="s">
        <v>325</v>
      </c>
      <c r="QZ6" s="253" t="s">
        <v>334</v>
      </c>
      <c r="RA6" s="253" t="s">
        <v>335</v>
      </c>
      <c r="RB6" s="253" t="s">
        <v>203</v>
      </c>
      <c r="RC6" s="253" t="s">
        <v>18</v>
      </c>
      <c r="RD6" s="253" t="s">
        <v>326</v>
      </c>
      <c r="RE6" s="253" t="s">
        <v>325</v>
      </c>
      <c r="RF6" s="253" t="s">
        <v>326</v>
      </c>
      <c r="RG6" s="253" t="s">
        <v>325</v>
      </c>
      <c r="RH6" s="253" t="s">
        <v>334</v>
      </c>
      <c r="RI6" s="253" t="s">
        <v>335</v>
      </c>
      <c r="RJ6" s="253" t="s">
        <v>203</v>
      </c>
      <c r="RK6" s="253" t="s">
        <v>18</v>
      </c>
      <c r="RL6" s="253" t="s">
        <v>326</v>
      </c>
      <c r="RM6" s="253" t="s">
        <v>325</v>
      </c>
      <c r="RN6" s="253" t="s">
        <v>326</v>
      </c>
      <c r="RO6" s="253" t="s">
        <v>325</v>
      </c>
      <c r="RP6" s="253" t="s">
        <v>334</v>
      </c>
      <c r="RQ6" s="253" t="s">
        <v>335</v>
      </c>
      <c r="RR6" s="253" t="s">
        <v>203</v>
      </c>
      <c r="RS6" s="253" t="s">
        <v>18</v>
      </c>
      <c r="RT6" s="253" t="s">
        <v>326</v>
      </c>
      <c r="RU6" s="253" t="s">
        <v>325</v>
      </c>
      <c r="RV6" s="253" t="s">
        <v>326</v>
      </c>
      <c r="RW6" s="253" t="s">
        <v>325</v>
      </c>
      <c r="RX6" s="253" t="s">
        <v>334</v>
      </c>
      <c r="RY6" s="253" t="s">
        <v>335</v>
      </c>
      <c r="RZ6" s="253" t="s">
        <v>203</v>
      </c>
      <c r="SA6" s="253" t="s">
        <v>18</v>
      </c>
      <c r="SB6" s="253" t="s">
        <v>326</v>
      </c>
      <c r="SC6" s="253" t="s">
        <v>325</v>
      </c>
      <c r="SD6" s="253" t="s">
        <v>326</v>
      </c>
      <c r="SE6" s="253" t="s">
        <v>325</v>
      </c>
      <c r="SF6" s="253" t="s">
        <v>334</v>
      </c>
      <c r="SG6" s="253" t="s">
        <v>335</v>
      </c>
      <c r="SH6" s="253" t="s">
        <v>203</v>
      </c>
      <c r="SI6" s="253" t="s">
        <v>18</v>
      </c>
      <c r="SJ6" s="253" t="s">
        <v>326</v>
      </c>
      <c r="SK6" s="253" t="s">
        <v>325</v>
      </c>
      <c r="SL6" s="253" t="s">
        <v>326</v>
      </c>
      <c r="SM6" s="253" t="s">
        <v>325</v>
      </c>
      <c r="SN6" s="253" t="s">
        <v>334</v>
      </c>
      <c r="SO6" s="253" t="s">
        <v>335</v>
      </c>
      <c r="SP6" s="253" t="s">
        <v>203</v>
      </c>
      <c r="SQ6" s="253" t="s">
        <v>18</v>
      </c>
      <c r="SR6" s="253" t="s">
        <v>326</v>
      </c>
      <c r="SS6" s="253" t="s">
        <v>325</v>
      </c>
      <c r="ST6" s="253" t="s">
        <v>326</v>
      </c>
      <c r="SU6" s="253" t="s">
        <v>325</v>
      </c>
      <c r="SV6" s="253" t="s">
        <v>334</v>
      </c>
      <c r="SW6" s="253" t="s">
        <v>335</v>
      </c>
      <c r="SX6" s="253" t="s">
        <v>203</v>
      </c>
      <c r="SY6" s="253" t="s">
        <v>18</v>
      </c>
      <c r="SZ6" s="253" t="s">
        <v>326</v>
      </c>
      <c r="TA6" s="253" t="s">
        <v>325</v>
      </c>
      <c r="TB6" s="253" t="s">
        <v>326</v>
      </c>
      <c r="TC6" s="253" t="s">
        <v>325</v>
      </c>
      <c r="TD6" s="253" t="s">
        <v>334</v>
      </c>
      <c r="TE6" s="253" t="s">
        <v>335</v>
      </c>
      <c r="TF6" s="253" t="s">
        <v>203</v>
      </c>
      <c r="TG6" s="253" t="s">
        <v>18</v>
      </c>
      <c r="TH6" s="253" t="s">
        <v>326</v>
      </c>
      <c r="TI6" s="253" t="s">
        <v>325</v>
      </c>
      <c r="TJ6" s="253" t="s">
        <v>326</v>
      </c>
      <c r="TK6" s="253" t="s">
        <v>325</v>
      </c>
      <c r="TL6" s="253" t="s">
        <v>334</v>
      </c>
      <c r="TM6" s="253" t="s">
        <v>335</v>
      </c>
      <c r="TN6" s="253" t="s">
        <v>203</v>
      </c>
      <c r="TO6" s="253" t="s">
        <v>334</v>
      </c>
      <c r="TP6" s="253" t="s">
        <v>335</v>
      </c>
      <c r="TQ6" s="253" t="s">
        <v>203</v>
      </c>
      <c r="TR6" s="253" t="s">
        <v>334</v>
      </c>
      <c r="TS6" s="253" t="s">
        <v>335</v>
      </c>
      <c r="TT6" s="253" t="s">
        <v>203</v>
      </c>
      <c r="TU6" s="253" t="s">
        <v>130</v>
      </c>
      <c r="TV6" s="248" t="s">
        <v>130</v>
      </c>
      <c r="TW6" s="248" t="s">
        <v>130</v>
      </c>
      <c r="TX6" s="248" t="s">
        <v>130</v>
      </c>
      <c r="TY6" s="248" t="s">
        <v>130</v>
      </c>
      <c r="TZ6" s="248" t="s">
        <v>130</v>
      </c>
      <c r="UA6" s="248" t="s">
        <v>130</v>
      </c>
      <c r="UB6" s="253" t="s">
        <v>130</v>
      </c>
      <c r="UC6" s="248" t="s">
        <v>130</v>
      </c>
      <c r="UD6" s="248" t="s">
        <v>130</v>
      </c>
      <c r="UE6" s="248" t="s">
        <v>130</v>
      </c>
      <c r="UF6" s="248" t="s">
        <v>130</v>
      </c>
      <c r="UG6" s="253" t="s">
        <v>274</v>
      </c>
      <c r="UH6" s="253" t="s">
        <v>352</v>
      </c>
      <c r="UI6" s="253" t="s">
        <v>10</v>
      </c>
      <c r="UJ6" s="253" t="s">
        <v>11</v>
      </c>
      <c r="UK6" s="253" t="s">
        <v>12</v>
      </c>
      <c r="UL6" s="253" t="s">
        <v>10</v>
      </c>
      <c r="UM6" s="253" t="s">
        <v>11</v>
      </c>
      <c r="UN6" s="253" t="s">
        <v>12</v>
      </c>
      <c r="UO6" s="253" t="s">
        <v>10</v>
      </c>
      <c r="UP6" s="253" t="s">
        <v>11</v>
      </c>
      <c r="UQ6" s="253" t="s">
        <v>12</v>
      </c>
      <c r="UR6" s="253" t="s">
        <v>256</v>
      </c>
      <c r="US6" s="253" t="s">
        <v>257</v>
      </c>
      <c r="UT6" s="253" t="s">
        <v>274</v>
      </c>
      <c r="UU6" s="253" t="s">
        <v>273</v>
      </c>
      <c r="UV6" s="253" t="s">
        <v>10</v>
      </c>
      <c r="UW6" s="253" t="s">
        <v>11</v>
      </c>
      <c r="UX6" s="253" t="s">
        <v>12</v>
      </c>
      <c r="UY6" s="253" t="s">
        <v>10</v>
      </c>
      <c r="UZ6" s="253" t="s">
        <v>11</v>
      </c>
      <c r="VA6" s="253" t="s">
        <v>12</v>
      </c>
      <c r="VB6" s="253" t="s">
        <v>10</v>
      </c>
      <c r="VC6" s="253" t="s">
        <v>11</v>
      </c>
      <c r="VD6" s="253" t="s">
        <v>12</v>
      </c>
      <c r="VE6" s="253" t="s">
        <v>276</v>
      </c>
      <c r="VF6" s="253" t="s">
        <v>356</v>
      </c>
      <c r="VG6" s="253" t="s">
        <v>274</v>
      </c>
      <c r="VH6" s="253" t="s">
        <v>273</v>
      </c>
      <c r="VI6" s="253" t="s">
        <v>10</v>
      </c>
      <c r="VJ6" s="253" t="s">
        <v>11</v>
      </c>
      <c r="VK6" s="253" t="s">
        <v>12</v>
      </c>
      <c r="VL6" s="253" t="s">
        <v>10</v>
      </c>
      <c r="VM6" s="253" t="s">
        <v>11</v>
      </c>
      <c r="VN6" s="253" t="s">
        <v>12</v>
      </c>
      <c r="VO6" s="253" t="s">
        <v>10</v>
      </c>
      <c r="VP6" s="253" t="s">
        <v>11</v>
      </c>
      <c r="VQ6" s="253" t="s">
        <v>12</v>
      </c>
      <c r="VR6" s="253" t="s">
        <v>276</v>
      </c>
      <c r="VS6" s="253" t="s">
        <v>356</v>
      </c>
    </row>
    <row r="7" spans="1:591" x14ac:dyDescent="0.25">
      <c r="A7" s="250" t="s">
        <v>316</v>
      </c>
      <c r="B7" s="10" t="str">
        <f>IF(Deckblatt!E41="","",Deckblatt!E41)</f>
        <v>O1 (230330)</v>
      </c>
      <c r="C7" s="10" t="s">
        <v>44</v>
      </c>
      <c r="D7" s="249" t="str">
        <f>IF('Allgemeine Angaben'!E17="","",'Allgemeine Angaben'!E17)</f>
        <v/>
      </c>
      <c r="E7" s="249" t="str">
        <f>IF('Allgemeine Angaben'!C19="","",'Allgemeine Angaben'!C19)</f>
        <v/>
      </c>
      <c r="F7" s="249" t="str">
        <f>IF('Allgemeine Angaben'!C20="","",'Allgemeine Angaben'!C20)</f>
        <v/>
      </c>
      <c r="G7" s="249" t="str">
        <f>IF('Allgemeine Angaben'!C21="","",'Allgemeine Angaben'!C21)</f>
        <v/>
      </c>
      <c r="H7" s="249" t="str">
        <f>IF('Allgemeine Angaben'!C22="","",'Allgemeine Angaben'!C22)</f>
        <v/>
      </c>
      <c r="I7" s="249" t="str">
        <f>IF('Allgemeine Angaben'!C23="","",'Allgemeine Angaben'!C23)</f>
        <v/>
      </c>
      <c r="J7" s="10" t="str">
        <f>IF('Allgemeine Angaben'!E26="","",'Allgemeine Angaben'!E26)</f>
        <v/>
      </c>
      <c r="K7" s="10" t="str">
        <f>IF('Allgemeine Angaben'!E27="","",'Allgemeine Angaben'!E27)</f>
        <v/>
      </c>
      <c r="L7" s="10" t="str">
        <f>IF('Allgemeine Angaben'!E28="","",'Allgemeine Angaben'!E28)</f>
        <v/>
      </c>
      <c r="M7" s="10" t="str">
        <f>IF('Allgemeine Angaben'!E29="","",'Allgemeine Angaben'!E29)</f>
        <v/>
      </c>
      <c r="N7" s="10" t="str">
        <f>IF('Allgemeine Angaben'!E30="","",'Allgemeine Angaben'!E30)</f>
        <v/>
      </c>
      <c r="O7" s="10" t="str">
        <f>IF('Allgemeine Angaben'!D33="","",'Allgemeine Angaben'!D33)</f>
        <v/>
      </c>
      <c r="P7" s="10" t="str">
        <f>IF('Allgemeine Angaben'!E33="","",'Allgemeine Angaben'!E33)</f>
        <v/>
      </c>
      <c r="Q7" s="10" t="str">
        <f>IF('Allgemeine Angaben'!F33="","",'Allgemeine Angaben'!F33)</f>
        <v/>
      </c>
      <c r="R7" s="10" t="str">
        <f>IF('Allgemeine Angaben'!D34="","",'Allgemeine Angaben'!D34)</f>
        <v/>
      </c>
      <c r="S7" s="10" t="str">
        <f>IF('Allgemeine Angaben'!E34="","",'Allgemeine Angaben'!E34)</f>
        <v/>
      </c>
      <c r="T7" s="10" t="str">
        <f>IF('Allgemeine Angaben'!F34="","",'Allgemeine Angaben'!F34)</f>
        <v/>
      </c>
      <c r="U7" s="10" t="str">
        <f>IF('Allgemeine Angaben'!D35="","",'Allgemeine Angaben'!D35)</f>
        <v/>
      </c>
      <c r="V7" s="10" t="str">
        <f>IF('Allgemeine Angaben'!E35="","",'Allgemeine Angaben'!E35)</f>
        <v/>
      </c>
      <c r="W7" s="10" t="str">
        <f>IF('Allgemeine Angaben'!F35="","",'Allgemeine Angaben'!F35)</f>
        <v/>
      </c>
      <c r="X7" s="10" t="str">
        <f>IF('Allgemeine Angaben'!D36="","",'Allgemeine Angaben'!D36)</f>
        <v/>
      </c>
      <c r="Y7" s="10" t="str">
        <f>IF('Allgemeine Angaben'!E36="","",'Allgemeine Angaben'!E36)</f>
        <v/>
      </c>
      <c r="Z7" s="10" t="str">
        <f>IF('Allgemeine Angaben'!F36="","",'Allgemeine Angaben'!F36)</f>
        <v/>
      </c>
      <c r="AA7" s="10" t="str">
        <f>IF('Allgemeine Angaben'!D37="","",'Allgemeine Angaben'!D37)</f>
        <v/>
      </c>
      <c r="AB7" s="10" t="str">
        <f>IF('Allgemeine Angaben'!E37="","",'Allgemeine Angaben'!E37)</f>
        <v/>
      </c>
      <c r="AC7" s="10" t="str">
        <f>IF('Allgemeine Angaben'!F37="","",'Allgemeine Angaben'!F37)</f>
        <v/>
      </c>
      <c r="AD7" s="10" t="str">
        <f>IF('Allgemeine Angaben'!D38="","",'Allgemeine Angaben'!D38)</f>
        <v/>
      </c>
      <c r="AE7" s="10" t="str">
        <f>IF('Allgemeine Angaben'!E38="","",'Allgemeine Angaben'!E38)</f>
        <v/>
      </c>
      <c r="AF7" s="10" t="str">
        <f>IF('Allgemeine Angaben'!F38="","",'Allgemeine Angaben'!F38)</f>
        <v/>
      </c>
      <c r="AG7" s="10" t="str">
        <f>IF('Allgemeine Angaben'!D39="","",'Allgemeine Angaben'!D39)</f>
        <v/>
      </c>
      <c r="AH7" s="10" t="str">
        <f>IF('Allgemeine Angaben'!E39="","",'Allgemeine Angaben'!E39)</f>
        <v/>
      </c>
      <c r="AI7" s="10" t="str">
        <f>IF('Allgemeine Angaben'!F39="","",'Allgemeine Angaben'!F39)</f>
        <v/>
      </c>
      <c r="AJ7" s="10" t="str">
        <f>IF('Allgemeine Angaben'!D40="","",'Allgemeine Angaben'!D40)</f>
        <v/>
      </c>
      <c r="AK7" s="10" t="str">
        <f>IF('Allgemeine Angaben'!E40="","",'Allgemeine Angaben'!E40)</f>
        <v/>
      </c>
      <c r="AL7" s="10" t="str">
        <f>IF('Allgemeine Angaben'!F40="","",'Allgemeine Angaben'!F40)</f>
        <v/>
      </c>
      <c r="AM7" s="10" t="str">
        <f>IF('Allgemeine Angaben'!B55="","",'Allgemeine Angaben'!B55)</f>
        <v/>
      </c>
      <c r="AN7" s="10" t="str">
        <f>IF(Struktur!D26="","",Struktur!D26)</f>
        <v/>
      </c>
      <c r="AO7" s="10" t="str">
        <f>IF(Struktur!E26="","",Struktur!E26)</f>
        <v/>
      </c>
      <c r="AP7" s="10" t="str">
        <f>IF(Struktur!F26="","",Struktur!F26)</f>
        <v/>
      </c>
      <c r="AQ7" s="10" t="str">
        <f>IF(Struktur!G26="","",Struktur!G26)</f>
        <v/>
      </c>
      <c r="AR7" s="10" t="str">
        <f>IF(Struktur!I26="","",Struktur!I26)</f>
        <v/>
      </c>
      <c r="AS7" s="10" t="str">
        <f>IF(Struktur!J26="","",Struktur!J26)</f>
        <v/>
      </c>
      <c r="AT7" s="10" t="str">
        <f>IF(Struktur!I27="","",Struktur!I27)</f>
        <v/>
      </c>
      <c r="AU7" s="10" t="str">
        <f>IF(Struktur!J27="","",Struktur!J27)</f>
        <v/>
      </c>
      <c r="AV7" s="10" t="str">
        <f>IF(Struktur!D28="","",Struktur!D28)</f>
        <v/>
      </c>
      <c r="AW7" s="10" t="str">
        <f>IF(Struktur!E28="","",Struktur!E28)</f>
        <v/>
      </c>
      <c r="AX7" s="10" t="str">
        <f>IF(Struktur!F28="","",Struktur!F28)</f>
        <v/>
      </c>
      <c r="AY7" s="10" t="str">
        <f>IF(Struktur!G28="","",Struktur!G28)</f>
        <v/>
      </c>
      <c r="AZ7" s="10" t="str">
        <f>IF(Struktur!I28="","",Struktur!I28)</f>
        <v/>
      </c>
      <c r="BA7" s="10" t="str">
        <f>IF(Struktur!J28="","",Struktur!J28)</f>
        <v/>
      </c>
      <c r="BB7" s="10" t="str">
        <f>IF(Struktur!I29="","",Struktur!I29)</f>
        <v/>
      </c>
      <c r="BC7" s="10" t="str">
        <f>IF(Struktur!J29="","",Struktur!J29)</f>
        <v/>
      </c>
      <c r="BD7" s="10" t="str">
        <f>IF(Struktur!D30="","",Struktur!D30)</f>
        <v/>
      </c>
      <c r="BE7" s="10" t="str">
        <f>IF(Struktur!E30="","",Struktur!E30)</f>
        <v/>
      </c>
      <c r="BF7" s="10" t="str">
        <f>IF(Struktur!F30="","",Struktur!F30)</f>
        <v/>
      </c>
      <c r="BG7" s="10" t="str">
        <f>IF(Struktur!G30="","",Struktur!G30)</f>
        <v/>
      </c>
      <c r="BH7" s="10" t="str">
        <f>IF(Struktur!I30="","",Struktur!I30)</f>
        <v/>
      </c>
      <c r="BI7" s="10" t="str">
        <f>IF(Struktur!J30="","",Struktur!J30)</f>
        <v/>
      </c>
      <c r="BJ7" s="10" t="str">
        <f>IF(Struktur!I31="","",Struktur!I31)</f>
        <v/>
      </c>
      <c r="BK7" s="10" t="str">
        <f>IF(Struktur!J31="","",Struktur!J31)</f>
        <v/>
      </c>
      <c r="BL7" s="10" t="str">
        <f>IF(Struktur!D32="","",Struktur!D32)</f>
        <v/>
      </c>
      <c r="BM7" s="10" t="str">
        <f>IF(Struktur!E32="","",Struktur!E32)</f>
        <v/>
      </c>
      <c r="BN7" s="10" t="str">
        <f>IF(Struktur!F32="","",Struktur!F32)</f>
        <v/>
      </c>
      <c r="BO7" s="10" t="str">
        <f>IF(Struktur!G32="","",Struktur!G32)</f>
        <v/>
      </c>
      <c r="BP7" s="10" t="str">
        <f>IF(Struktur!I32="","",Struktur!I32)</f>
        <v/>
      </c>
      <c r="BQ7" s="10" t="str">
        <f>IF(Struktur!J32="","",Struktur!J32)</f>
        <v/>
      </c>
      <c r="BR7" s="10" t="str">
        <f>IF(Struktur!I33="","",Struktur!I33)</f>
        <v/>
      </c>
      <c r="BS7" s="10" t="str">
        <f>IF(Struktur!J33="","",Struktur!J33)</f>
        <v/>
      </c>
      <c r="BT7" s="10" t="str">
        <f>IF(Struktur!D34="","",Struktur!D34)</f>
        <v/>
      </c>
      <c r="BU7" s="10" t="str">
        <f>IF(Struktur!E34="","",Struktur!E34)</f>
        <v/>
      </c>
      <c r="BV7" s="10" t="str">
        <f>IF(Struktur!F34="","",Struktur!F34)</f>
        <v/>
      </c>
      <c r="BW7" s="10" t="str">
        <f>IF(Struktur!G34="","",Struktur!G34)</f>
        <v/>
      </c>
      <c r="BX7" s="10" t="str">
        <f>IF(Struktur!I34="","",Struktur!I34)</f>
        <v/>
      </c>
      <c r="BY7" s="10" t="str">
        <f>IF(Struktur!J34="","",Struktur!J34)</f>
        <v/>
      </c>
      <c r="BZ7" s="10" t="str">
        <f>IF(Struktur!I35="","",Struktur!I35)</f>
        <v/>
      </c>
      <c r="CA7" s="10" t="str">
        <f>IF(Struktur!J35="","",Struktur!J35)</f>
        <v/>
      </c>
      <c r="CB7" s="10" t="str">
        <f>IF(Struktur!D36="","",Struktur!D36)</f>
        <v/>
      </c>
      <c r="CC7" s="10" t="str">
        <f>IF(Struktur!E36="","",Struktur!E36)</f>
        <v/>
      </c>
      <c r="CD7" s="10" t="str">
        <f>IF(Struktur!F36="","",Struktur!F36)</f>
        <v/>
      </c>
      <c r="CE7" s="10" t="str">
        <f>IF(Struktur!G36="","",Struktur!G36)</f>
        <v/>
      </c>
      <c r="CF7" s="10" t="str">
        <f>IF(Struktur!I36="","",Struktur!I36)</f>
        <v/>
      </c>
      <c r="CG7" s="10" t="str">
        <f>IF(Struktur!J36="","",Struktur!J36)</f>
        <v/>
      </c>
      <c r="CH7" s="10" t="str">
        <f>IF(Struktur!I37="","",Struktur!I37)</f>
        <v/>
      </c>
      <c r="CI7" s="10" t="str">
        <f>IF(Struktur!J37="","",Struktur!J37)</f>
        <v/>
      </c>
      <c r="CJ7" s="10" t="str">
        <f>IF(Struktur!D38="","",Struktur!D38)</f>
        <v/>
      </c>
      <c r="CK7" s="10" t="str">
        <f>IF(Struktur!E38="","",Struktur!E38)</f>
        <v/>
      </c>
      <c r="CL7" s="10" t="str">
        <f>IF(Struktur!F38="","",Struktur!F38)</f>
        <v/>
      </c>
      <c r="CM7" s="10" t="str">
        <f>IF(Struktur!G38="","",Struktur!G38)</f>
        <v/>
      </c>
      <c r="CN7" s="10" t="str">
        <f>IF(Struktur!I38="","",Struktur!I38)</f>
        <v/>
      </c>
      <c r="CO7" s="10" t="str">
        <f>IF(Struktur!J38="","",Struktur!J38)</f>
        <v/>
      </c>
      <c r="CP7" s="10" t="str">
        <f>IF(Struktur!I39="","",Struktur!I39)</f>
        <v/>
      </c>
      <c r="CQ7" s="10" t="str">
        <f>IF(Struktur!J39="","",Struktur!J39)</f>
        <v/>
      </c>
      <c r="CR7" s="10" t="str">
        <f>IF(Struktur!D40="","",Struktur!D40)</f>
        <v/>
      </c>
      <c r="CS7" s="10" t="str">
        <f>IF(Struktur!E40="","",Struktur!E40)</f>
        <v/>
      </c>
      <c r="CT7" s="10" t="str">
        <f>IF(Struktur!F40="","",Struktur!F40)</f>
        <v/>
      </c>
      <c r="CU7" s="10" t="str">
        <f>IF(Struktur!G40="","",Struktur!G40)</f>
        <v/>
      </c>
      <c r="CV7" s="10" t="str">
        <f>IF(Struktur!I40="","",Struktur!I40)</f>
        <v/>
      </c>
      <c r="CW7" s="10" t="str">
        <f>IF(Struktur!J40="","",Struktur!J40)</f>
        <v/>
      </c>
      <c r="CX7" s="10" t="str">
        <f>IF(Struktur!I41="","",Struktur!I41)</f>
        <v/>
      </c>
      <c r="CY7" s="10" t="str">
        <f>IF(Struktur!J41="","",Struktur!J41)</f>
        <v/>
      </c>
      <c r="CZ7" s="10" t="str">
        <f>IF(Struktur!D42="","",Struktur!D42)</f>
        <v/>
      </c>
      <c r="DA7" s="10" t="str">
        <f>IF(Struktur!E42="","",Struktur!E42)</f>
        <v/>
      </c>
      <c r="DB7" s="10" t="str">
        <f>IF(Struktur!F42="","",Struktur!F42)</f>
        <v/>
      </c>
      <c r="DC7" s="10" t="str">
        <f>IF(Struktur!G42="","",Struktur!G42)</f>
        <v/>
      </c>
      <c r="DD7" s="10" t="str">
        <f>IF(Struktur!I42="","",Struktur!I42)</f>
        <v/>
      </c>
      <c r="DE7" s="10" t="str">
        <f>IF(Struktur!J42="","",Struktur!J42)</f>
        <v/>
      </c>
      <c r="DF7" s="10" t="str">
        <f>IF(Struktur!I43="","",Struktur!I43)</f>
        <v/>
      </c>
      <c r="DG7" s="10" t="str">
        <f>IF(Struktur!J43="","",Struktur!J43)</f>
        <v/>
      </c>
      <c r="DH7" s="10" t="str">
        <f>IF(Struktur!D44="","",Struktur!D44)</f>
        <v/>
      </c>
      <c r="DI7" s="10" t="str">
        <f>IF(Struktur!E44="","",Struktur!E44)</f>
        <v/>
      </c>
      <c r="DJ7" s="10" t="str">
        <f>IF(Struktur!F44="","",Struktur!F44)</f>
        <v/>
      </c>
      <c r="DK7" s="10" t="str">
        <f>IF(Struktur!G44="","",Struktur!G44)</f>
        <v/>
      </c>
      <c r="DL7" s="10" t="str">
        <f>IF(Struktur!I44="","",Struktur!I44)</f>
        <v/>
      </c>
      <c r="DM7" s="10" t="str">
        <f>IF(Struktur!J44="","",Struktur!J44)</f>
        <v/>
      </c>
      <c r="DN7" s="10" t="str">
        <f>IF(Struktur!I45="","",Struktur!I45)</f>
        <v/>
      </c>
      <c r="DO7" s="10" t="str">
        <f>IF(Struktur!J45="","",Struktur!J45)</f>
        <v/>
      </c>
      <c r="DP7" s="10" t="str">
        <f>IF(Struktur!D46="","",Struktur!D46)</f>
        <v/>
      </c>
      <c r="DQ7" s="10" t="str">
        <f>IF(Struktur!E46="","",Struktur!E46)</f>
        <v/>
      </c>
      <c r="DR7" s="10" t="str">
        <f>IF(Struktur!F46="","",Struktur!F46)</f>
        <v/>
      </c>
      <c r="DS7" s="10" t="str">
        <f>IF(Struktur!G46="","",Struktur!G46)</f>
        <v/>
      </c>
      <c r="DT7" s="10" t="str">
        <f>IF(Struktur!I46="","",Struktur!I46)</f>
        <v/>
      </c>
      <c r="DU7" s="10" t="str">
        <f>IF(Struktur!J46="","",Struktur!J46)</f>
        <v/>
      </c>
      <c r="DV7" s="10" t="str">
        <f>IF(Struktur!I47="","",Struktur!I47)</f>
        <v/>
      </c>
      <c r="DW7" s="10" t="str">
        <f>IF(Struktur!J47="","",Struktur!J47)</f>
        <v/>
      </c>
      <c r="DX7" s="10" t="str">
        <f>IF(Struktur!D48="","",Struktur!D48)</f>
        <v/>
      </c>
      <c r="DY7" s="10" t="str">
        <f>IF(Struktur!E48="","",Struktur!E48)</f>
        <v/>
      </c>
      <c r="DZ7" s="10" t="str">
        <f>IF(Struktur!F48="","",Struktur!F48)</f>
        <v/>
      </c>
      <c r="EA7" s="10" t="str">
        <f>IF(Struktur!G48="","",Struktur!G48)</f>
        <v/>
      </c>
      <c r="EB7" s="10" t="str">
        <f>IF(Struktur!I48="","",Struktur!I48)</f>
        <v/>
      </c>
      <c r="EC7" s="10" t="str">
        <f>IF(Struktur!J48="","",Struktur!J48)</f>
        <v/>
      </c>
      <c r="ED7" s="10" t="str">
        <f>IF(Struktur!I49="","",Struktur!I49)</f>
        <v/>
      </c>
      <c r="EE7" s="10" t="str">
        <f>IF(Struktur!J49="","",Struktur!J49)</f>
        <v/>
      </c>
      <c r="EF7" s="10" t="str">
        <f>IF(Struktur!D50="","",Struktur!D50)</f>
        <v/>
      </c>
      <c r="EG7" s="10" t="str">
        <f>IF(Struktur!E50="","",Struktur!E50)</f>
        <v/>
      </c>
      <c r="EH7" s="10" t="str">
        <f>IF(Struktur!F50="","",Struktur!F50)</f>
        <v/>
      </c>
      <c r="EI7" s="10" t="str">
        <f>IF(Struktur!G50="","",Struktur!G50)</f>
        <v/>
      </c>
      <c r="EJ7" s="10" t="str">
        <f>IF(Struktur!I50="","",Struktur!I50)</f>
        <v/>
      </c>
      <c r="EK7" s="10" t="str">
        <f>IF(Struktur!J50="","",Struktur!J50)</f>
        <v/>
      </c>
      <c r="EL7" s="10" t="str">
        <f>IF(Struktur!I51="","",Struktur!I51)</f>
        <v/>
      </c>
      <c r="EM7" s="10" t="str">
        <f>IF(Struktur!J51="","",Struktur!J51)</f>
        <v/>
      </c>
      <c r="EN7" s="10" t="str">
        <f>IF(Struktur!D52="","",Struktur!D52)</f>
        <v/>
      </c>
      <c r="EO7" s="10" t="str">
        <f>IF(Struktur!E52="","",Struktur!E52)</f>
        <v/>
      </c>
      <c r="EP7" s="10" t="str">
        <f>IF(Struktur!F52="","",Struktur!F52)</f>
        <v/>
      </c>
      <c r="EQ7" s="10" t="str">
        <f>IF(Struktur!G52="","",Struktur!G52)</f>
        <v/>
      </c>
      <c r="ER7" s="10" t="str">
        <f>IF(Struktur!I52="","",Struktur!I52)</f>
        <v/>
      </c>
      <c r="ES7" s="10" t="str">
        <f>IF(Struktur!J52="","",Struktur!J52)</f>
        <v/>
      </c>
      <c r="ET7" s="10" t="str">
        <f>IF(Struktur!I53="","",Struktur!I53)</f>
        <v/>
      </c>
      <c r="EU7" s="10"/>
      <c r="EV7" s="10" t="str">
        <f>IF(Struktur!D54="","",Struktur!D54)</f>
        <v/>
      </c>
      <c r="EW7" s="10" t="str">
        <f>IF(Struktur!E54="","",Struktur!E54)</f>
        <v/>
      </c>
      <c r="EX7" s="10" t="str">
        <f>IF(Struktur!F54="","",Struktur!F54)</f>
        <v/>
      </c>
      <c r="EY7" s="10" t="str">
        <f>IF(Struktur!G54="","",Struktur!G54)</f>
        <v/>
      </c>
      <c r="EZ7" s="10" t="str">
        <f>IF(Struktur!I54="","",Struktur!I54)</f>
        <v/>
      </c>
      <c r="FA7" s="10" t="str">
        <f>IF(Struktur!J54="","",Struktur!J54)</f>
        <v/>
      </c>
      <c r="FB7" s="10" t="str">
        <f>IF(Struktur!I55="","",Struktur!I55)</f>
        <v/>
      </c>
      <c r="FC7" s="10" t="str">
        <f>IF(Struktur!J55="","",Struktur!J55)</f>
        <v/>
      </c>
      <c r="FD7" s="10" t="str">
        <f>IF(Struktur!D56="","",Struktur!D56)</f>
        <v/>
      </c>
      <c r="FE7" s="10" t="str">
        <f>IF(Struktur!E56="","",Struktur!E56)</f>
        <v/>
      </c>
      <c r="FF7" s="10" t="str">
        <f>IF(Struktur!F56="","",Struktur!F56)</f>
        <v/>
      </c>
      <c r="FG7" s="10" t="str">
        <f>IF(Struktur!G56="","",Struktur!G56)</f>
        <v/>
      </c>
      <c r="FH7" s="10" t="str">
        <f>IF(Struktur!I56="","",Struktur!I56)</f>
        <v/>
      </c>
      <c r="FI7" s="10" t="str">
        <f>IF(Struktur!J56="","",Struktur!J56)</f>
        <v/>
      </c>
      <c r="FJ7" s="10" t="str">
        <f>IF(Struktur!I57="","",Struktur!I57)</f>
        <v/>
      </c>
      <c r="FK7" s="10" t="str">
        <f>IF(Struktur!J57="","",Struktur!J57)</f>
        <v/>
      </c>
      <c r="FL7" s="10" t="str">
        <f>IF(Struktur!D56="","",Struktur!D56)</f>
        <v/>
      </c>
      <c r="FM7" s="10" t="str">
        <f>IF(Struktur!E56="","",Struktur!E56)</f>
        <v/>
      </c>
      <c r="FN7" s="10" t="str">
        <f>IF(Struktur!F56="","",Struktur!F56)</f>
        <v/>
      </c>
      <c r="FO7" s="10" t="str">
        <f>IF(Struktur!G56="","",Struktur!G56)</f>
        <v/>
      </c>
      <c r="FP7" s="10" t="str">
        <f>IF(Struktur!I56="","",Struktur!I56)</f>
        <v/>
      </c>
      <c r="FQ7" s="10" t="str">
        <f>IF(Struktur!J56="","",Struktur!J56)</f>
        <v/>
      </c>
      <c r="FR7" s="10" t="str">
        <f>IF(Struktur!I57="","",Struktur!I57)</f>
        <v/>
      </c>
      <c r="FS7" s="10" t="str">
        <f>IF(Struktur!J57="","",Struktur!J57)</f>
        <v/>
      </c>
      <c r="FT7" s="10" t="str">
        <f>IF(Struktur!D58="","",Struktur!D58)</f>
        <v/>
      </c>
      <c r="FU7" s="10" t="str">
        <f>IF(Struktur!E58="","",Struktur!E58)</f>
        <v/>
      </c>
      <c r="FV7" s="10" t="str">
        <f>IF(Struktur!F58="","",Struktur!F58)</f>
        <v/>
      </c>
      <c r="FW7" s="10" t="str">
        <f>IF(Struktur!G58="","",Struktur!G58)</f>
        <v/>
      </c>
      <c r="FX7" s="10" t="str">
        <f>IF(Struktur!I58="","",Struktur!I58)</f>
        <v/>
      </c>
      <c r="FY7" s="10" t="str">
        <f>IF(Struktur!J58="","",Struktur!J58)</f>
        <v/>
      </c>
      <c r="FZ7" s="10" t="str">
        <f>IF(Struktur!I59="","",Struktur!I59)</f>
        <v/>
      </c>
      <c r="GA7" s="10" t="str">
        <f>IF(Struktur!J59="","",Struktur!J59)</f>
        <v/>
      </c>
      <c r="GB7" s="10" t="str">
        <f>IF(Struktur!D60="","",Struktur!D60)</f>
        <v/>
      </c>
      <c r="GC7" s="10" t="str">
        <f>IF(Struktur!E60="","",Struktur!E60)</f>
        <v/>
      </c>
      <c r="GD7" s="10" t="str">
        <f>IF(Struktur!F60="","",Struktur!F60)</f>
        <v/>
      </c>
      <c r="GE7" s="10" t="str">
        <f>IF(Struktur!G60="","",Struktur!G60)</f>
        <v/>
      </c>
      <c r="GF7" s="10" t="str">
        <f>IF(Struktur!I60="","",Struktur!I60)</f>
        <v/>
      </c>
      <c r="GG7" s="10" t="str">
        <f>IF(Struktur!J60="","",Struktur!J60)</f>
        <v/>
      </c>
      <c r="GH7" s="10" t="str">
        <f>IF(Struktur!I61="","",Struktur!I61)</f>
        <v/>
      </c>
      <c r="GI7" s="10" t="str">
        <f>IF(Struktur!J61="","",Struktur!J61)</f>
        <v/>
      </c>
      <c r="GJ7" s="249" t="s">
        <v>406</v>
      </c>
      <c r="GK7" s="249" t="s">
        <v>407</v>
      </c>
      <c r="GL7" s="249" t="s">
        <v>408</v>
      </c>
      <c r="GM7" s="249" t="s">
        <v>409</v>
      </c>
      <c r="GN7" s="10" t="s">
        <v>410</v>
      </c>
      <c r="GO7" s="10" t="s">
        <v>411</v>
      </c>
      <c r="GP7" s="10" t="s">
        <v>412</v>
      </c>
      <c r="GQ7" s="10" t="s">
        <v>413</v>
      </c>
      <c r="GR7" s="10" t="s">
        <v>414</v>
      </c>
      <c r="GS7" s="10" t="s">
        <v>415</v>
      </c>
      <c r="GT7" s="10" t="s">
        <v>416</v>
      </c>
      <c r="GU7" s="10" t="s">
        <v>417</v>
      </c>
      <c r="GV7" s="10" t="s">
        <v>418</v>
      </c>
      <c r="GW7" s="10" t="s">
        <v>419</v>
      </c>
      <c r="GX7" s="10" t="s">
        <v>420</v>
      </c>
      <c r="GY7" s="10" t="s">
        <v>421</v>
      </c>
      <c r="GZ7" s="10" t="s">
        <v>422</v>
      </c>
      <c r="HA7" s="10" t="s">
        <v>423</v>
      </c>
      <c r="HB7" s="10" t="s">
        <v>424</v>
      </c>
      <c r="HC7" s="10" t="s">
        <v>425</v>
      </c>
      <c r="HD7" s="10" t="s">
        <v>426</v>
      </c>
      <c r="HE7" s="10" t="s">
        <v>427</v>
      </c>
      <c r="HF7" s="10" t="s">
        <v>428</v>
      </c>
      <c r="HG7" s="10" t="s">
        <v>429</v>
      </c>
      <c r="HH7" s="10" t="s">
        <v>430</v>
      </c>
      <c r="HI7" s="10" t="s">
        <v>431</v>
      </c>
      <c r="HJ7" s="10" t="s">
        <v>432</v>
      </c>
      <c r="HK7" s="10" t="s">
        <v>433</v>
      </c>
      <c r="HL7" s="10" t="s">
        <v>434</v>
      </c>
      <c r="HM7" s="10" t="s">
        <v>435</v>
      </c>
      <c r="HN7" s="10" t="s">
        <v>436</v>
      </c>
      <c r="HO7" s="10" t="s">
        <v>437</v>
      </c>
      <c r="HP7" s="10" t="s">
        <v>438</v>
      </c>
      <c r="HQ7" s="10" t="s">
        <v>439</v>
      </c>
      <c r="HR7" s="10" t="s">
        <v>440</v>
      </c>
      <c r="HS7" s="10" t="s">
        <v>441</v>
      </c>
      <c r="HT7" s="10" t="s">
        <v>442</v>
      </c>
      <c r="HU7" s="10" t="s">
        <v>443</v>
      </c>
      <c r="HV7" s="10" t="s">
        <v>444</v>
      </c>
      <c r="HW7" s="10" t="s">
        <v>445</v>
      </c>
      <c r="HX7" s="10" t="s">
        <v>446</v>
      </c>
      <c r="HY7" s="10" t="s">
        <v>447</v>
      </c>
      <c r="HZ7" s="10" t="s">
        <v>448</v>
      </c>
      <c r="IA7" s="10" t="s">
        <v>449</v>
      </c>
      <c r="IB7" s="10" t="s">
        <v>450</v>
      </c>
      <c r="IC7" s="10" t="s">
        <v>451</v>
      </c>
      <c r="ID7" s="10" t="s">
        <v>452</v>
      </c>
      <c r="IE7" s="10" t="s">
        <v>453</v>
      </c>
      <c r="IF7" s="10" t="s">
        <v>454</v>
      </c>
      <c r="IG7" s="10" t="s">
        <v>455</v>
      </c>
      <c r="IH7" s="10" t="s">
        <v>456</v>
      </c>
      <c r="II7" s="10" t="s">
        <v>457</v>
      </c>
      <c r="IJ7" s="10" t="s">
        <v>458</v>
      </c>
      <c r="IK7" s="10" t="s">
        <v>459</v>
      </c>
      <c r="IL7" s="10" t="s">
        <v>460</v>
      </c>
      <c r="IM7" s="10" t="s">
        <v>461</v>
      </c>
      <c r="IN7" s="10" t="s">
        <v>462</v>
      </c>
      <c r="IO7" s="10" t="s">
        <v>463</v>
      </c>
      <c r="IP7" s="10" t="s">
        <v>464</v>
      </c>
      <c r="IQ7" s="10" t="s">
        <v>465</v>
      </c>
      <c r="IR7" s="10" t="s">
        <v>466</v>
      </c>
      <c r="IS7" s="10" t="s">
        <v>467</v>
      </c>
      <c r="IT7" s="10" t="s">
        <v>468</v>
      </c>
      <c r="IU7" s="10" t="s">
        <v>469</v>
      </c>
      <c r="IV7" s="10" t="s">
        <v>470</v>
      </c>
      <c r="IW7" s="10" t="s">
        <v>471</v>
      </c>
      <c r="IX7" s="10" t="s">
        <v>472</v>
      </c>
      <c r="IY7" s="10" t="s">
        <v>473</v>
      </c>
      <c r="IZ7" s="10" t="s">
        <v>474</v>
      </c>
      <c r="JA7" s="10" t="s">
        <v>475</v>
      </c>
      <c r="JB7" s="10" t="s">
        <v>476</v>
      </c>
      <c r="JC7" s="10" t="s">
        <v>477</v>
      </c>
      <c r="JD7" s="10" t="s">
        <v>478</v>
      </c>
      <c r="JE7" s="10" t="s">
        <v>479</v>
      </c>
      <c r="JF7" s="10" t="s">
        <v>480</v>
      </c>
      <c r="JG7" s="10" t="s">
        <v>481</v>
      </c>
      <c r="JH7" s="10" t="s">
        <v>482</v>
      </c>
      <c r="JI7" s="10" t="s">
        <v>483</v>
      </c>
      <c r="JJ7" s="10" t="s">
        <v>484</v>
      </c>
      <c r="JK7" s="10" t="s">
        <v>485</v>
      </c>
      <c r="JL7" s="10" t="s">
        <v>486</v>
      </c>
      <c r="JM7" s="10" t="s">
        <v>487</v>
      </c>
      <c r="JN7" s="10" t="s">
        <v>488</v>
      </c>
      <c r="JO7" s="10" t="s">
        <v>489</v>
      </c>
      <c r="JP7" s="10" t="s">
        <v>490</v>
      </c>
      <c r="JQ7" s="10" t="s">
        <v>491</v>
      </c>
      <c r="JR7" s="10" t="s">
        <v>492</v>
      </c>
      <c r="JS7" s="10" t="s">
        <v>493</v>
      </c>
      <c r="JT7" s="10" t="s">
        <v>494</v>
      </c>
      <c r="JU7" s="10" t="s">
        <v>495</v>
      </c>
      <c r="JV7" s="10" t="s">
        <v>496</v>
      </c>
      <c r="JW7" s="10" t="s">
        <v>497</v>
      </c>
      <c r="JX7" s="10" t="s">
        <v>498</v>
      </c>
      <c r="JY7" s="10" t="s">
        <v>499</v>
      </c>
      <c r="JZ7" s="10" t="s">
        <v>500</v>
      </c>
      <c r="KA7" s="10" t="s">
        <v>501</v>
      </c>
      <c r="KB7" s="10" t="s">
        <v>502</v>
      </c>
      <c r="KC7" s="10" t="s">
        <v>503</v>
      </c>
      <c r="KD7" s="10" t="s">
        <v>504</v>
      </c>
      <c r="KE7" s="10" t="s">
        <v>505</v>
      </c>
      <c r="KF7" s="10" t="s">
        <v>506</v>
      </c>
      <c r="KG7" s="10" t="s">
        <v>507</v>
      </c>
      <c r="KH7" s="10" t="s">
        <v>508</v>
      </c>
      <c r="KI7" s="10" t="s">
        <v>509</v>
      </c>
      <c r="KJ7" s="10" t="s">
        <v>510</v>
      </c>
      <c r="KK7" s="10" t="s">
        <v>511</v>
      </c>
      <c r="KL7" s="10" t="s">
        <v>512</v>
      </c>
      <c r="KM7" s="10" t="s">
        <v>513</v>
      </c>
      <c r="KN7" s="10" t="s">
        <v>514</v>
      </c>
      <c r="KO7" s="10" t="s">
        <v>515</v>
      </c>
      <c r="KP7" s="10" t="s">
        <v>516</v>
      </c>
      <c r="KQ7" s="10" t="s">
        <v>517</v>
      </c>
      <c r="KR7" s="10" t="s">
        <v>518</v>
      </c>
      <c r="KS7" s="10" t="s">
        <v>519</v>
      </c>
      <c r="KT7" s="10" t="s">
        <v>520</v>
      </c>
      <c r="KU7" s="10" t="s">
        <v>521</v>
      </c>
      <c r="KV7" s="10" t="s">
        <v>522</v>
      </c>
      <c r="KW7" s="10" t="s">
        <v>523</v>
      </c>
      <c r="KX7" s="10" t="s">
        <v>524</v>
      </c>
      <c r="KY7" s="10" t="s">
        <v>525</v>
      </c>
      <c r="KZ7" s="10" t="s">
        <v>526</v>
      </c>
      <c r="LA7" s="10" t="s">
        <v>527</v>
      </c>
      <c r="LB7" s="10" t="s">
        <v>528</v>
      </c>
      <c r="LC7" s="10" t="s">
        <v>529</v>
      </c>
      <c r="LD7" s="10" t="s">
        <v>530</v>
      </c>
      <c r="LE7" s="10" t="s">
        <v>531</v>
      </c>
      <c r="LF7" s="10" t="s">
        <v>532</v>
      </c>
      <c r="LG7" s="10" t="s">
        <v>533</v>
      </c>
      <c r="LH7" s="10" t="s">
        <v>534</v>
      </c>
      <c r="LI7" s="10" t="s">
        <v>535</v>
      </c>
      <c r="LJ7" s="10" t="s">
        <v>536</v>
      </c>
      <c r="LK7" s="10" t="s">
        <v>537</v>
      </c>
      <c r="LL7" s="10" t="s">
        <v>538</v>
      </c>
      <c r="LM7" s="10" t="s">
        <v>539</v>
      </c>
      <c r="LN7" s="10" t="s">
        <v>540</v>
      </c>
      <c r="LO7" s="10" t="s">
        <v>541</v>
      </c>
      <c r="LP7" s="10" t="s">
        <v>542</v>
      </c>
      <c r="LQ7" s="10" t="s">
        <v>543</v>
      </c>
      <c r="LR7" s="10" t="s">
        <v>544</v>
      </c>
      <c r="LS7" s="10" t="s">
        <v>545</v>
      </c>
      <c r="LT7" s="10" t="s">
        <v>546</v>
      </c>
      <c r="LU7" s="10" t="s">
        <v>547</v>
      </c>
      <c r="LV7" s="10" t="s">
        <v>548</v>
      </c>
      <c r="LW7" s="10" t="s">
        <v>549</v>
      </c>
      <c r="LX7" s="10" t="s">
        <v>550</v>
      </c>
      <c r="LY7" s="10" t="s">
        <v>551</v>
      </c>
      <c r="LZ7" s="10" t="s">
        <v>552</v>
      </c>
      <c r="MA7" s="10" t="s">
        <v>553</v>
      </c>
      <c r="MB7" s="10" t="s">
        <v>554</v>
      </c>
      <c r="MC7" s="10" t="s">
        <v>555</v>
      </c>
      <c r="MD7" s="10" t="s">
        <v>556</v>
      </c>
      <c r="ME7" s="10" t="s">
        <v>557</v>
      </c>
      <c r="MF7" s="10" t="s">
        <v>558</v>
      </c>
      <c r="MG7" s="10" t="s">
        <v>559</v>
      </c>
      <c r="MH7" s="10" t="s">
        <v>560</v>
      </c>
      <c r="MI7" s="10" t="s">
        <v>561</v>
      </c>
      <c r="MJ7" s="10" t="s">
        <v>562</v>
      </c>
      <c r="MK7" s="10" t="s">
        <v>563</v>
      </c>
      <c r="ML7" s="10" t="s">
        <v>564</v>
      </c>
      <c r="MM7" s="10" t="s">
        <v>565</v>
      </c>
      <c r="MN7" s="10" t="s">
        <v>566</v>
      </c>
      <c r="MO7" s="10" t="s">
        <v>567</v>
      </c>
      <c r="MP7" s="10" t="s">
        <v>568</v>
      </c>
      <c r="MQ7" s="10" t="s">
        <v>569</v>
      </c>
      <c r="MR7" s="10" t="s">
        <v>570</v>
      </c>
      <c r="MS7" s="10" t="s">
        <v>571</v>
      </c>
      <c r="MT7" s="10" t="s">
        <v>572</v>
      </c>
      <c r="MU7" s="10" t="s">
        <v>573</v>
      </c>
      <c r="MV7" s="10" t="s">
        <v>574</v>
      </c>
      <c r="MW7" s="10" t="s">
        <v>575</v>
      </c>
      <c r="MX7" s="10" t="s">
        <v>576</v>
      </c>
      <c r="MY7" s="10" t="s">
        <v>577</v>
      </c>
      <c r="MZ7" s="10" t="s">
        <v>578</v>
      </c>
      <c r="NA7" s="10" t="s">
        <v>579</v>
      </c>
      <c r="NB7" s="10" t="s">
        <v>580</v>
      </c>
      <c r="NC7" s="10" t="s">
        <v>581</v>
      </c>
      <c r="ND7" s="10" t="s">
        <v>582</v>
      </c>
      <c r="NE7" s="10" t="s">
        <v>583</v>
      </c>
      <c r="NF7" s="10" t="s">
        <v>584</v>
      </c>
      <c r="NG7" s="10" t="s">
        <v>585</v>
      </c>
      <c r="NH7" s="10" t="s">
        <v>586</v>
      </c>
      <c r="NI7" s="10" t="s">
        <v>587</v>
      </c>
      <c r="NJ7" s="10" t="s">
        <v>588</v>
      </c>
      <c r="NK7" s="10" t="s">
        <v>589</v>
      </c>
      <c r="NL7" s="10" t="s">
        <v>590</v>
      </c>
      <c r="NM7" s="10" t="s">
        <v>591</v>
      </c>
      <c r="NN7" s="10" t="s">
        <v>592</v>
      </c>
      <c r="NO7" s="10" t="s">
        <v>593</v>
      </c>
      <c r="NP7" s="10" t="s">
        <v>594</v>
      </c>
      <c r="NQ7" s="10" t="s">
        <v>595</v>
      </c>
      <c r="NR7" s="10" t="s">
        <v>596</v>
      </c>
      <c r="NS7" s="10" t="s">
        <v>597</v>
      </c>
      <c r="NT7" s="10" t="s">
        <v>598</v>
      </c>
      <c r="NU7" s="10" t="s">
        <v>599</v>
      </c>
      <c r="NV7" s="10" t="s">
        <v>600</v>
      </c>
      <c r="NW7" s="10" t="s">
        <v>601</v>
      </c>
      <c r="NX7" s="10" t="s">
        <v>602</v>
      </c>
      <c r="NY7" s="10" t="s">
        <v>603</v>
      </c>
      <c r="NZ7" s="10" t="s">
        <v>604</v>
      </c>
      <c r="OA7" s="10" t="s">
        <v>605</v>
      </c>
      <c r="OB7" s="10" t="s">
        <v>606</v>
      </c>
      <c r="OC7" s="10" t="s">
        <v>607</v>
      </c>
      <c r="OD7" s="10" t="s">
        <v>608</v>
      </c>
      <c r="OE7" s="10" t="s">
        <v>609</v>
      </c>
      <c r="OF7" s="10" t="s">
        <v>610</v>
      </c>
      <c r="OG7" s="10" t="s">
        <v>611</v>
      </c>
      <c r="OH7" s="10" t="s">
        <v>612</v>
      </c>
      <c r="OI7" s="10" t="s">
        <v>613</v>
      </c>
      <c r="OJ7" s="10" t="s">
        <v>614</v>
      </c>
      <c r="OK7" s="10" t="s">
        <v>615</v>
      </c>
      <c r="OL7" s="10" t="s">
        <v>616</v>
      </c>
      <c r="OM7" s="10" t="s">
        <v>617</v>
      </c>
      <c r="ON7" s="10" t="s">
        <v>618</v>
      </c>
      <c r="OO7" s="10" t="s">
        <v>619</v>
      </c>
      <c r="OP7" s="10" t="s">
        <v>620</v>
      </c>
      <c r="OQ7" s="10" t="s">
        <v>621</v>
      </c>
      <c r="OR7" s="10" t="s">
        <v>622</v>
      </c>
      <c r="OS7" s="10" t="s">
        <v>623</v>
      </c>
      <c r="OT7" s="10" t="s">
        <v>624</v>
      </c>
      <c r="OU7" s="10" t="s">
        <v>625</v>
      </c>
      <c r="OV7" s="10" t="s">
        <v>626</v>
      </c>
      <c r="OW7" s="10" t="s">
        <v>627</v>
      </c>
      <c r="OX7" s="10" t="s">
        <v>628</v>
      </c>
      <c r="OY7" s="10" t="s">
        <v>629</v>
      </c>
      <c r="OZ7" s="10" t="s">
        <v>630</v>
      </c>
      <c r="PA7" s="10" t="s">
        <v>631</v>
      </c>
      <c r="PB7" s="10" t="s">
        <v>632</v>
      </c>
      <c r="PC7" s="10" t="s">
        <v>633</v>
      </c>
      <c r="PD7" s="10" t="s">
        <v>634</v>
      </c>
      <c r="PE7" s="10" t="s">
        <v>635</v>
      </c>
      <c r="PF7" s="10" t="s">
        <v>636</v>
      </c>
      <c r="PG7" s="10" t="s">
        <v>637</v>
      </c>
      <c r="PH7" s="10" t="s">
        <v>638</v>
      </c>
      <c r="PI7" s="10" t="s">
        <v>639</v>
      </c>
      <c r="PJ7" s="10" t="s">
        <v>640</v>
      </c>
      <c r="PK7" s="10" t="s">
        <v>641</v>
      </c>
      <c r="PL7" s="10" t="s">
        <v>642</v>
      </c>
      <c r="PM7" s="10" t="s">
        <v>643</v>
      </c>
      <c r="PN7" s="10" t="s">
        <v>644</v>
      </c>
      <c r="PO7" s="10" t="s">
        <v>645</v>
      </c>
      <c r="PP7" s="10" t="s">
        <v>646</v>
      </c>
      <c r="PQ7" s="10" t="s">
        <v>647</v>
      </c>
      <c r="PR7" s="10" t="s">
        <v>648</v>
      </c>
      <c r="PS7" s="10" t="s">
        <v>649</v>
      </c>
      <c r="PT7" s="10" t="s">
        <v>650</v>
      </c>
      <c r="PU7" s="10" t="s">
        <v>651</v>
      </c>
      <c r="PV7" s="10" t="s">
        <v>652</v>
      </c>
      <c r="PW7" s="10" t="s">
        <v>653</v>
      </c>
      <c r="PX7" s="10" t="s">
        <v>654</v>
      </c>
      <c r="PY7" s="10" t="s">
        <v>655</v>
      </c>
      <c r="PZ7" s="10" t="s">
        <v>656</v>
      </c>
      <c r="QA7" s="10" t="s">
        <v>657</v>
      </c>
      <c r="QB7" s="10" t="s">
        <v>658</v>
      </c>
      <c r="QC7" s="10" t="s">
        <v>659</v>
      </c>
      <c r="QD7" s="10" t="s">
        <v>660</v>
      </c>
      <c r="QE7" s="10" t="s">
        <v>661</v>
      </c>
      <c r="QF7" s="10" t="s">
        <v>662</v>
      </c>
      <c r="QG7" s="10" t="s">
        <v>663</v>
      </c>
      <c r="QH7" s="10" t="s">
        <v>664</v>
      </c>
      <c r="QI7" s="10" t="s">
        <v>665</v>
      </c>
      <c r="QJ7" s="10" t="e">
        <f>IF(#REF!="","",#REF!)</f>
        <v>#REF!</v>
      </c>
      <c r="QK7" s="10" t="e">
        <f>IF(#REF!="","",#REF!)</f>
        <v>#REF!</v>
      </c>
      <c r="QL7" s="10" t="e">
        <f>IF(#REF!="","",#REF!)</f>
        <v>#REF!</v>
      </c>
      <c r="QM7" s="10" t="e">
        <f>IF(#REF!="","",#REF!)</f>
        <v>#REF!</v>
      </c>
      <c r="QN7" s="10" t="e">
        <f>IF(#REF!="","",#REF!)</f>
        <v>#REF!</v>
      </c>
      <c r="QO7" s="10" t="e">
        <f>IF(#REF!="","",#REF!)</f>
        <v>#REF!</v>
      </c>
      <c r="QP7" s="10" t="e">
        <f>IF(#REF!="","",#REF!)</f>
        <v>#REF!</v>
      </c>
      <c r="QQ7" s="10" t="e">
        <f>IF(#REF!="","",#REF!)</f>
        <v>#REF!</v>
      </c>
      <c r="QR7" s="10" t="e">
        <f>IF(#REF!="","",#REF!)</f>
        <v>#REF!</v>
      </c>
      <c r="QS7" s="10" t="e">
        <f>IF(#REF!="","",#REF!)</f>
        <v>#REF!</v>
      </c>
      <c r="QT7" s="10" t="e">
        <f>IF(#REF!="","",#REF!)</f>
        <v>#REF!</v>
      </c>
      <c r="QU7" s="10" t="e">
        <f>IF(#REF!="","",#REF!)</f>
        <v>#REF!</v>
      </c>
      <c r="QV7" s="10" t="e">
        <f>IF(#REF!="","",#REF!)</f>
        <v>#REF!</v>
      </c>
      <c r="QW7" s="10" t="e">
        <f>IF(#REF!="","",#REF!)</f>
        <v>#REF!</v>
      </c>
      <c r="QX7" s="10" t="e">
        <f>IF(#REF!="","",#REF!)</f>
        <v>#REF!</v>
      </c>
      <c r="QY7" s="10" t="e">
        <f>IF(#REF!="","",#REF!)</f>
        <v>#REF!</v>
      </c>
      <c r="QZ7" s="10" t="e">
        <f>IF(#REF!="","",#REF!)</f>
        <v>#REF!</v>
      </c>
      <c r="RA7" s="10" t="e">
        <f>IF(#REF!="","",#REF!)</f>
        <v>#REF!</v>
      </c>
      <c r="RB7" s="10" t="e">
        <f>IF(#REF!="","",#REF!)</f>
        <v>#REF!</v>
      </c>
      <c r="RC7" s="10" t="e">
        <f>IF(#REF!="","",#REF!)</f>
        <v>#REF!</v>
      </c>
      <c r="RD7" s="10" t="e">
        <f>IF(#REF!="","",#REF!)</f>
        <v>#REF!</v>
      </c>
      <c r="RE7" s="10" t="e">
        <f>IF(#REF!="","",#REF!)</f>
        <v>#REF!</v>
      </c>
      <c r="RF7" s="10" t="e">
        <f>IF(#REF!="","",#REF!)</f>
        <v>#REF!</v>
      </c>
      <c r="RG7" s="10" t="e">
        <f>IF(#REF!="","",#REF!)</f>
        <v>#REF!</v>
      </c>
      <c r="RH7" s="10" t="e">
        <f>IF(#REF!="","",#REF!)</f>
        <v>#REF!</v>
      </c>
      <c r="RI7" s="10" t="e">
        <f>IF(#REF!="","",#REF!)</f>
        <v>#REF!</v>
      </c>
      <c r="RJ7" s="10" t="e">
        <f>IF(#REF!="","",#REF!)</f>
        <v>#REF!</v>
      </c>
      <c r="RK7" s="10" t="e">
        <f>IF(#REF!="","",#REF!)</f>
        <v>#REF!</v>
      </c>
      <c r="RL7" s="10" t="e">
        <f>IF(#REF!="","",#REF!)</f>
        <v>#REF!</v>
      </c>
      <c r="RM7" s="10" t="e">
        <f>IF(#REF!="","",#REF!)</f>
        <v>#REF!</v>
      </c>
      <c r="RN7" s="10" t="e">
        <f>IF(#REF!="","",#REF!)</f>
        <v>#REF!</v>
      </c>
      <c r="RO7" s="10" t="e">
        <f>IF(#REF!="","",#REF!)</f>
        <v>#REF!</v>
      </c>
      <c r="RP7" s="10" t="e">
        <f>IF(#REF!="","",#REF!)</f>
        <v>#REF!</v>
      </c>
      <c r="RQ7" s="10" t="e">
        <f>IF(#REF!="","",#REF!)</f>
        <v>#REF!</v>
      </c>
      <c r="RR7" s="10" t="e">
        <f>IF(#REF!="","",#REF!)</f>
        <v>#REF!</v>
      </c>
      <c r="RS7" s="10" t="e">
        <f>IF(#REF!="","",#REF!)</f>
        <v>#REF!</v>
      </c>
      <c r="RT7" s="10" t="e">
        <f>IF(#REF!="","",#REF!)</f>
        <v>#REF!</v>
      </c>
      <c r="RU7" s="10" t="e">
        <f>IF(#REF!="","",#REF!)</f>
        <v>#REF!</v>
      </c>
      <c r="RV7" s="10" t="e">
        <f>IF(#REF!="","",#REF!)</f>
        <v>#REF!</v>
      </c>
      <c r="RW7" s="10" t="e">
        <f>IF(#REF!="","",#REF!)</f>
        <v>#REF!</v>
      </c>
      <c r="RX7" s="10" t="e">
        <f>IF(#REF!="","",#REF!)</f>
        <v>#REF!</v>
      </c>
      <c r="RY7" s="10" t="e">
        <f>IF(#REF!="","",#REF!)</f>
        <v>#REF!</v>
      </c>
      <c r="RZ7" s="10" t="e">
        <f>IF(#REF!="","",#REF!)</f>
        <v>#REF!</v>
      </c>
      <c r="SA7" s="10" t="e">
        <f>IF(#REF!="","",#REF!)</f>
        <v>#REF!</v>
      </c>
      <c r="SB7" s="10" t="e">
        <f>IF(#REF!="","",#REF!)</f>
        <v>#REF!</v>
      </c>
      <c r="SC7" s="10" t="e">
        <f>IF(#REF!="","",#REF!)</f>
        <v>#REF!</v>
      </c>
      <c r="SD7" s="10" t="e">
        <f>IF(#REF!="","",#REF!)</f>
        <v>#REF!</v>
      </c>
      <c r="SE7" s="10" t="e">
        <f>IF(#REF!="","",#REF!)</f>
        <v>#REF!</v>
      </c>
      <c r="SF7" s="10" t="e">
        <f>IF(#REF!="","",#REF!)</f>
        <v>#REF!</v>
      </c>
      <c r="SG7" s="10" t="e">
        <f>IF(#REF!="","",#REF!)</f>
        <v>#REF!</v>
      </c>
      <c r="SH7" s="10" t="e">
        <f>IF(#REF!="","",#REF!)</f>
        <v>#REF!</v>
      </c>
      <c r="SI7" s="10" t="e">
        <f>IF(#REF!="","",#REF!)</f>
        <v>#REF!</v>
      </c>
      <c r="SJ7" s="10" t="e">
        <f>IF(#REF!="","",#REF!)</f>
        <v>#REF!</v>
      </c>
      <c r="SK7" s="10" t="e">
        <f>IF(#REF!="","",#REF!)</f>
        <v>#REF!</v>
      </c>
      <c r="SL7" s="10" t="e">
        <f>IF(#REF!="","",#REF!)</f>
        <v>#REF!</v>
      </c>
      <c r="SM7" s="10" t="e">
        <f>IF(#REF!="","",#REF!)</f>
        <v>#REF!</v>
      </c>
      <c r="SN7" s="10" t="e">
        <f>IF(#REF!="","",#REF!)</f>
        <v>#REF!</v>
      </c>
      <c r="SO7" s="10" t="e">
        <f>IF(#REF!="","",#REF!)</f>
        <v>#REF!</v>
      </c>
      <c r="SP7" s="10" t="e">
        <f>IF(#REF!="","",#REF!)</f>
        <v>#REF!</v>
      </c>
      <c r="SQ7" s="10" t="e">
        <f>IF(#REF!="","",#REF!)</f>
        <v>#REF!</v>
      </c>
      <c r="SR7" s="10" t="e">
        <f>IF(#REF!="","",#REF!)</f>
        <v>#REF!</v>
      </c>
      <c r="SS7" s="10" t="e">
        <f>IF(#REF!="","",#REF!)</f>
        <v>#REF!</v>
      </c>
      <c r="ST7" s="10" t="e">
        <f>IF(#REF!="","",#REF!)</f>
        <v>#REF!</v>
      </c>
      <c r="SU7" s="10" t="e">
        <f>IF(#REF!="","",#REF!)</f>
        <v>#REF!</v>
      </c>
      <c r="SV7" s="10" t="e">
        <f>IF(#REF!="","",#REF!)</f>
        <v>#REF!</v>
      </c>
      <c r="SW7" s="10" t="e">
        <f>IF(#REF!="","",#REF!)</f>
        <v>#REF!</v>
      </c>
      <c r="SX7" s="10" t="e">
        <f>IF(#REF!="","",#REF!)</f>
        <v>#REF!</v>
      </c>
      <c r="SY7" s="10" t="e">
        <f>IF(#REF!="","",#REF!)</f>
        <v>#REF!</v>
      </c>
      <c r="SZ7" s="10" t="e">
        <f>IF(#REF!="","",#REF!)</f>
        <v>#REF!</v>
      </c>
      <c r="TA7" s="10" t="e">
        <f>IF(#REF!="","",#REF!)</f>
        <v>#REF!</v>
      </c>
      <c r="TB7" s="10" t="e">
        <f>IF(#REF!="","",#REF!)</f>
        <v>#REF!</v>
      </c>
      <c r="TC7" s="10" t="e">
        <f>IF(#REF!="","",#REF!)</f>
        <v>#REF!</v>
      </c>
      <c r="TD7" s="10" t="e">
        <f>IF(#REF!="","",#REF!)</f>
        <v>#REF!</v>
      </c>
      <c r="TE7" s="10" t="e">
        <f>IF(#REF!="","",#REF!)</f>
        <v>#REF!</v>
      </c>
      <c r="TF7" s="10" t="e">
        <f>IF(#REF!="","",#REF!)</f>
        <v>#REF!</v>
      </c>
      <c r="TG7" s="10" t="e">
        <f>IF(#REF!="","",#REF!)</f>
        <v>#REF!</v>
      </c>
      <c r="TH7" s="10" t="e">
        <f>IF(#REF!="","",#REF!)</f>
        <v>#REF!</v>
      </c>
      <c r="TI7" s="10" t="e">
        <f>IF(#REF!="","",#REF!)</f>
        <v>#REF!</v>
      </c>
      <c r="TJ7" s="10" t="e">
        <f>IF(#REF!="","",#REF!)</f>
        <v>#REF!</v>
      </c>
      <c r="TK7" s="10" t="e">
        <f>IF(#REF!="","",#REF!)</f>
        <v>#REF!</v>
      </c>
      <c r="TL7" s="10" t="e">
        <f>IF(#REF!="","",#REF!)</f>
        <v>#REF!</v>
      </c>
      <c r="TM7" s="10" t="e">
        <f>IF(#REF!="","",#REF!)</f>
        <v>#REF!</v>
      </c>
      <c r="TN7" s="10" t="e">
        <f>IF(#REF!="","",#REF!)</f>
        <v>#REF!</v>
      </c>
      <c r="TO7" s="10" t="e">
        <f>IF(#REF!="","",#REF!)</f>
        <v>#REF!</v>
      </c>
      <c r="TP7" s="10" t="e">
        <f>IF(#REF!="","",#REF!)</f>
        <v>#REF!</v>
      </c>
      <c r="TQ7" s="10" t="e">
        <f>IF(#REF!="","",#REF!)</f>
        <v>#REF!</v>
      </c>
      <c r="TR7" s="10" t="e">
        <f>IF(#REF!="","",#REF!)</f>
        <v>#REF!</v>
      </c>
      <c r="TS7" s="10" t="e">
        <f>IF(#REF!="","",#REF!)</f>
        <v>#REF!</v>
      </c>
      <c r="TT7" s="10" t="e">
        <f>IF(#REF!="","",#REF!)</f>
        <v>#REF!</v>
      </c>
      <c r="TU7" s="10" t="e">
        <f>IF(#REF!="","",#REF!)</f>
        <v>#REF!</v>
      </c>
      <c r="TV7" s="10" t="e">
        <f>IF(#REF!="","",#REF!)</f>
        <v>#REF!</v>
      </c>
      <c r="TW7" s="10" t="e">
        <f>IF(#REF!="","",#REF!)</f>
        <v>#REF!</v>
      </c>
      <c r="TX7" s="10" t="e">
        <f>IF(#REF!="","",#REF!)</f>
        <v>#REF!</v>
      </c>
      <c r="TY7" s="10" t="e">
        <f>IF(#REF!="","",#REF!)</f>
        <v>#REF!</v>
      </c>
      <c r="TZ7" s="10" t="e">
        <f>IF(#REF!="","",#REF!)</f>
        <v>#REF!</v>
      </c>
      <c r="UA7" s="10" t="e">
        <f>IF(#REF!="","",#REF!)</f>
        <v>#REF!</v>
      </c>
      <c r="UB7" s="10" t="e">
        <f>IF(#REF!="","",#REF!)</f>
        <v>#REF!</v>
      </c>
      <c r="UC7" s="10" t="e">
        <f>IF(#REF!="","",#REF!)</f>
        <v>#REF!</v>
      </c>
      <c r="UD7" s="10" t="e">
        <f>IF(#REF!="","",#REF!)</f>
        <v>#REF!</v>
      </c>
      <c r="UE7" s="10" t="e">
        <f>IF(#REF!="","",#REF!)</f>
        <v>#REF!</v>
      </c>
      <c r="UF7" s="10" t="e">
        <f>IF(#REF!="","",#REF!)</f>
        <v>#REF!</v>
      </c>
      <c r="UG7" s="10" t="str">
        <f>IF(Vorabbewertung!C40="","",Vorabbewertung!C40)</f>
        <v/>
      </c>
      <c r="UH7" s="10" t="str">
        <f>IF(Vorabbewertung!C43="","",Vorabbewertung!C43)</f>
        <v/>
      </c>
      <c r="UI7" s="10" t="str">
        <f>IF(Vorabbewertung!E40="","",Vorabbewertung!E40)</f>
        <v/>
      </c>
      <c r="UJ7" s="10" t="str">
        <f>IF(Vorabbewertung!F40="","",Vorabbewertung!F40)</f>
        <v/>
      </c>
      <c r="UK7" s="10" t="str">
        <f>IF(Vorabbewertung!H40="","",Vorabbewertung!H40)</f>
        <v/>
      </c>
      <c r="UL7" s="10" t="str">
        <f>IF(Vorabbewertung!E42="","",Vorabbewertung!E42)</f>
        <v/>
      </c>
      <c r="UM7" s="10" t="str">
        <f>IF(Vorabbewertung!F42="","",Vorabbewertung!F42)</f>
        <v/>
      </c>
      <c r="UN7" s="10" t="str">
        <f>IF(Vorabbewertung!H42="","",Vorabbewertung!H42)</f>
        <v/>
      </c>
      <c r="UO7" s="10" t="str">
        <f>IF(Vorabbewertung!E43="","",Vorabbewertung!E43)</f>
        <v/>
      </c>
      <c r="UP7" s="10" t="str">
        <f>IF(Vorabbewertung!F43="","",Vorabbewertung!F43)</f>
        <v/>
      </c>
      <c r="UQ7" s="10" t="str">
        <f>IF(Vorabbewertung!H43="","",Vorabbewertung!H43)</f>
        <v/>
      </c>
      <c r="UR7" s="10" t="str">
        <f>IF(Vorabbewertung!C45="","",Vorabbewertung!C45)</f>
        <v/>
      </c>
      <c r="US7" s="10" t="str">
        <f>IF(Vorabbewertung!C50="","",Vorabbewertung!C50)</f>
        <v/>
      </c>
      <c r="UT7" s="10" t="str">
        <f>IF(Auditbericht!P40="","",Auditbericht!P40)</f>
        <v/>
      </c>
      <c r="UU7" s="10" t="str">
        <f>IF(Auditbericht!P42="","",Auditbericht!P42)</f>
        <v/>
      </c>
      <c r="UV7" s="10" t="str">
        <f>IF(Auditbericht!R40="","",Auditbericht!R40)</f>
        <v/>
      </c>
      <c r="UW7" s="10" t="str">
        <f>IF(Auditbericht!S40="","",Auditbericht!S40)</f>
        <v/>
      </c>
      <c r="UX7" s="10" t="str">
        <f>IF(Auditbericht!U40="","",Auditbericht!U40)</f>
        <v/>
      </c>
      <c r="UY7" s="10" t="str">
        <f>IF(Auditbericht!R42="","",Auditbericht!R42)</f>
        <v/>
      </c>
      <c r="UZ7" s="10" t="str">
        <f>IF(Auditbericht!S42="","",Auditbericht!S42)</f>
        <v/>
      </c>
      <c r="VA7" s="10" t="str">
        <f>IF(Auditbericht!U42="","",Auditbericht!U42)</f>
        <v/>
      </c>
      <c r="VB7" s="10" t="str">
        <f>IF(Auditbericht!R43="","",Auditbericht!R43)</f>
        <v/>
      </c>
      <c r="VC7" s="10" t="str">
        <f>IF(Auditbericht!S43="","",Auditbericht!S43)</f>
        <v/>
      </c>
      <c r="VD7" s="10" t="str">
        <f>IF(Auditbericht!U43="","",Auditbericht!U43)</f>
        <v/>
      </c>
      <c r="VE7" s="10" t="str">
        <f>IF(Auditbericht!P45="","",Auditbericht!P45)</f>
        <v/>
      </c>
      <c r="VF7" s="10" t="str">
        <f>IF(Auditbericht!AB40="","",Auditbericht!AB40)</f>
        <v/>
      </c>
      <c r="VG7" s="10" t="str">
        <f>IF(Überwachung!P50="","",Überwachung!P50)</f>
        <v/>
      </c>
      <c r="VH7" s="10" t="str">
        <f>IF(Überwachung!P42="","",Überwachung!P42)</f>
        <v/>
      </c>
      <c r="VI7" s="10" t="str">
        <f>IF(Überwachung!E23="","",Überwachung!E23)</f>
        <v/>
      </c>
      <c r="VJ7" s="10" t="str">
        <f>IF(Überwachung!F23="","",Überwachung!F23)</f>
        <v/>
      </c>
      <c r="VK7" s="10" t="str">
        <f>IF(Überwachung!G23="","",Überwachung!G23)</f>
        <v/>
      </c>
      <c r="VL7" s="10" t="str">
        <f>IF(Überwachung!E24="","",Überwachung!E24)</f>
        <v/>
      </c>
      <c r="VM7" s="10" t="str">
        <f>IF(Überwachung!F24="","",Überwachung!F24)</f>
        <v/>
      </c>
      <c r="VN7" s="10" t="str">
        <f>IF(Überwachung!G24="","",Überwachung!G24)</f>
        <v/>
      </c>
      <c r="VO7" s="10" t="str">
        <f>IF(Überwachung!R43="","",Überwachung!R43)</f>
        <v/>
      </c>
      <c r="VP7" s="10" t="str">
        <f>IF(Überwachung!S43="","",Überwachung!S43)</f>
        <v/>
      </c>
      <c r="VQ7" s="10" t="str">
        <f>IF(Überwachung!U43="","",Überwachung!U43)</f>
        <v/>
      </c>
      <c r="VR7" s="10" t="str">
        <f>IF(Überwachung!C45="","",Überwachung!C45)</f>
        <v/>
      </c>
      <c r="VS7" s="10" t="str">
        <f>IF(Überwachung!C50="","",Überwachung!C50)</f>
        <v/>
      </c>
    </row>
    <row r="9" spans="1:591" x14ac:dyDescent="0.25">
      <c r="VF9" t="s">
        <v>395</v>
      </c>
    </row>
    <row r="10" spans="1:591" ht="15" customHeight="1" x14ac:dyDescent="0.25">
      <c r="BT10" s="292"/>
    </row>
    <row r="11" spans="1:591" x14ac:dyDescent="0.25">
      <c r="GN11" s="293"/>
    </row>
    <row r="12" spans="1:591" x14ac:dyDescent="0.25">
      <c r="GN12" s="293"/>
    </row>
    <row r="13" spans="1:591" ht="15" customHeight="1" x14ac:dyDescent="0.25">
      <c r="GN13" s="293"/>
    </row>
    <row r="14" spans="1:591" x14ac:dyDescent="0.25">
      <c r="GN14" s="293"/>
    </row>
  </sheetData>
  <phoneticPr fontId="10" type="noConversion"/>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tabColor rgb="FF0070C0"/>
  </sheetPr>
  <dimension ref="A1:AF281"/>
  <sheetViews>
    <sheetView zoomScale="85" zoomScaleNormal="85" workbookViewId="0">
      <selection activeCell="AA2" sqref="AA2"/>
    </sheetView>
  </sheetViews>
  <sheetFormatPr baseColWidth="10" defaultRowHeight="15" x14ac:dyDescent="0.25"/>
  <cols>
    <col min="1" max="1" width="13.5703125" customWidth="1"/>
    <col min="2" max="2" width="28" customWidth="1"/>
    <col min="3" max="3" width="73.5703125" bestFit="1" customWidth="1"/>
    <col min="5" max="5" width="34.140625" style="146" bestFit="1" customWidth="1"/>
    <col min="6" max="6" width="34.140625" customWidth="1"/>
    <col min="7" max="7" width="28" customWidth="1"/>
    <col min="10" max="10" width="24.85546875" customWidth="1"/>
    <col min="12" max="12" width="11.42578125" style="147"/>
    <col min="14" max="14" width="11.42578125" style="146"/>
    <col min="15" max="16" width="16" customWidth="1"/>
    <col min="17" max="17" width="14" customWidth="1"/>
    <col min="22" max="22" width="11.42578125" style="147"/>
    <col min="24" max="24" width="11.42578125" style="146"/>
    <col min="25" max="26" width="16" customWidth="1"/>
    <col min="32" max="32" width="11.42578125" style="147"/>
  </cols>
  <sheetData>
    <row r="1" spans="1:32" x14ac:dyDescent="0.25">
      <c r="A1" t="s">
        <v>210</v>
      </c>
      <c r="B1" t="s">
        <v>222</v>
      </c>
      <c r="C1" s="139" t="s">
        <v>223</v>
      </c>
      <c r="D1" s="138" t="s">
        <v>224</v>
      </c>
      <c r="E1" s="138" t="s">
        <v>225</v>
      </c>
      <c r="F1" s="138" t="s">
        <v>226</v>
      </c>
      <c r="G1" s="138" t="s">
        <v>40</v>
      </c>
      <c r="H1" s="138" t="s">
        <v>185</v>
      </c>
      <c r="I1" s="138" t="s">
        <v>227</v>
      </c>
      <c r="J1" s="138" t="s">
        <v>228</v>
      </c>
      <c r="K1" s="138" t="s">
        <v>40</v>
      </c>
      <c r="L1" s="138" t="s">
        <v>185</v>
      </c>
      <c r="M1" s="138"/>
      <c r="N1" s="140" t="s">
        <v>183</v>
      </c>
      <c r="O1" s="138" t="s">
        <v>229</v>
      </c>
      <c r="P1" s="138" t="s">
        <v>230</v>
      </c>
      <c r="Q1" s="138" t="s">
        <v>40</v>
      </c>
      <c r="R1" s="138" t="s">
        <v>185</v>
      </c>
      <c r="S1" s="138" t="s">
        <v>231</v>
      </c>
      <c r="T1" s="138" t="s">
        <v>232</v>
      </c>
      <c r="U1" s="138" t="s">
        <v>40</v>
      </c>
      <c r="V1" s="138" t="s">
        <v>185</v>
      </c>
      <c r="W1" s="138"/>
      <c r="X1" s="140" t="s">
        <v>400</v>
      </c>
      <c r="Y1" s="138" t="s">
        <v>229</v>
      </c>
      <c r="Z1" s="138" t="s">
        <v>230</v>
      </c>
      <c r="AA1" s="138" t="s">
        <v>40</v>
      </c>
      <c r="AB1" s="138" t="s">
        <v>185</v>
      </c>
      <c r="AC1" s="138" t="s">
        <v>231</v>
      </c>
      <c r="AD1" s="138" t="s">
        <v>232</v>
      </c>
      <c r="AE1" s="138" t="s">
        <v>40</v>
      </c>
      <c r="AF1" s="138" t="s">
        <v>185</v>
      </c>
    </row>
    <row r="2" spans="1:32" x14ac:dyDescent="0.25">
      <c r="A2" s="123">
        <v>1</v>
      </c>
      <c r="B2" s="136" t="s">
        <v>42</v>
      </c>
      <c r="C2" s="10">
        <v>18</v>
      </c>
      <c r="D2" s="138" t="str">
        <f>VLOOKUP(ROUNDUP((ROW(D2)-1)/$C$2,0),$A$2:$B$15,2,0)</f>
        <v>Struktur</v>
      </c>
      <c r="E2" s="138" t="str">
        <f>CONCATENATE("Hinweis ",COUNTIF($D$1:D1,D2)+1)</f>
        <v>Hinweis 1</v>
      </c>
      <c r="F2" s="138" t="str">
        <f ca="1">IFERROR(IF(OR(AND(G2="",H2=""),AND(G2=0,H2=0),AND(G2=CONCATENATE($D2,": "),H2=""),AND(G2=CONCATENATE($D2,": "),H2=0)),"",MAX(F$1:F1)+1),"")</f>
        <v/>
      </c>
      <c r="G2" s="138" t="str">
        <f ca="1">IFERROR(CONCATENATE($D2,": ",INDIRECT(ADDRESS(COUNTIF($D$1:$D2,$D2)+3,COLUMN($AG1),4,1,$D2))),"")</f>
        <v xml:space="preserve">Struktur: </v>
      </c>
      <c r="H2" s="138" t="str">
        <f ca="1">IFERROR(INDIRECT(ADDRESS(COUNTIF($D$1:$D2,$D2)+3,COLUMN($AH1),4,1,$D2)),"")</f>
        <v/>
      </c>
      <c r="I2" s="138" t="str">
        <f>CONCATENATE("Abweichung ",COUNTIF($D$1:D1,D2)+1)</f>
        <v>Abweichung 1</v>
      </c>
      <c r="J2" s="138" t="str">
        <f ca="1">IFERROR(IF(OR(AND(K2="",L2=""),AND(K2=0,L2=0),AND(K2=CONCATENATE($D2,": "),L2=""),AND(K2=CONCATENATE($D2,": "),L2=0)),"",MAX(J$1:J1)+1),"")</f>
        <v/>
      </c>
      <c r="K2" s="138" t="str">
        <f ca="1">IFERROR(CONCATENATE($D2,": ",INDIRECT(ADDRESS(COUNTIF($D$1:$D2,$D2)+3,COLUMN($AJ1),4,1,$D2))),"")</f>
        <v xml:space="preserve">Struktur: </v>
      </c>
      <c r="L2" s="138" t="str">
        <f ca="1">IFERROR(INDIRECT(ADDRESS(COUNTIF($D$1:$D2,$D2)+3,COLUMN($AK1),4,1,$D2)),"")</f>
        <v/>
      </c>
      <c r="M2" s="138"/>
      <c r="N2" s="138"/>
      <c r="O2" s="138" t="str">
        <f>E2</f>
        <v>Hinweis 1</v>
      </c>
      <c r="P2" s="138" t="str">
        <f ca="1">IFERROR(IF(OR(AND(Q2="",R2=""),AND(Q2=0,R2=0),AND(Q2=CONCATENATE($D2,": "),R2=""),AND(Q2=CONCATENATE($D2,": "),R2=0)),"",MAX(P$1:P1)+1),"")</f>
        <v/>
      </c>
      <c r="Q2" s="138" t="str">
        <f ca="1">IFERROR(CONCATENATE($D2,": ",INDIRECT(ADDRESS(COUNTIF($D$1:$D2,$D2)+3,COLUMN($AM1),4,1,$D2))),"")</f>
        <v xml:space="preserve">Struktur: </v>
      </c>
      <c r="R2" s="138" t="str">
        <f ca="1">IFERROR(INDIRECT(ADDRESS(COUNTIF($D$1:$D2,$D2)+3,COLUMN($AN1),4,1,$D2)),"")</f>
        <v/>
      </c>
      <c r="S2" s="138" t="str">
        <f>I2</f>
        <v>Abweichung 1</v>
      </c>
      <c r="T2" s="138" t="str">
        <f ca="1">IFERROR(IF(OR(AND(U2="",V2=""),AND(U2=0,V2=0),AND(U2=CONCATENATE($D2,": "),V2=""),AND(U2=CONCATENATE($D2,": "),V2=0)),"",MAX(T$1:T1)+1),"")</f>
        <v/>
      </c>
      <c r="U2" s="138" t="str">
        <f ca="1">IFERROR(CONCATENATE($D2,": ",INDIRECT(ADDRESS(COUNTIF($D$1:$D2,$D2)+3,COLUMN($AP1),4,1,$D2))),"")</f>
        <v xml:space="preserve">Struktur: </v>
      </c>
      <c r="V2" s="138" t="str">
        <f ca="1">IFERROR(INDIRECT(ADDRESS(COUNTIF($D$1:$D2,$D2)+3,COLUMN($AQ1),4,1,$D2)),"")</f>
        <v/>
      </c>
      <c r="W2" s="138"/>
      <c r="X2" s="138"/>
      <c r="Y2" s="138">
        <f>N2</f>
        <v>0</v>
      </c>
      <c r="Z2" s="138" t="str">
        <f ca="1">IFERROR(IF(OR(AND(AA2="",AB2=""),AND(AA2=0,AB2=0),AND(AA2=CONCATENATE($D2,": "),AB2=""),AND(AA2=CONCATENATE($D2,": "),AB2=0)),"",MAX(Z$1:Z1)+1),"")</f>
        <v/>
      </c>
      <c r="AA2" s="138" t="str">
        <f ca="1">IFERROR(CONCATENATE($D2,": ",INDIRECT(ADDRESS(COUNTIF($D$1:$D2,$D2)+3,COLUMN($AS1),4,1,$D2))),"")</f>
        <v xml:space="preserve">Struktur: </v>
      </c>
      <c r="AB2" s="138" t="str">
        <f ca="1">IFERROR(INDIRECT(ADDRESS(COUNTIF($D$1:$D2,$D2)+3,COLUMN($AT1),4,1,$D2)),"")</f>
        <v/>
      </c>
      <c r="AC2" s="138" t="str">
        <f ca="1">R2</f>
        <v/>
      </c>
      <c r="AD2" s="138" t="str">
        <f ca="1">IFERROR(IF(OR(AND(AE2="",AF2=""),AND(AE2=0,AF2=0),AND(AE2=CONCATENATE($D2,": "),AF2=""),AND(AE2=CONCATENATE($D2,": "),AF2=0)),"",MAX(AD$1:AD1)+1),"")</f>
        <v/>
      </c>
      <c r="AE2" s="138" t="str">
        <f ca="1">IFERROR(CONCATENATE($D2,": ",INDIRECT(ADDRESS(COUNTIF($D$1:$D2,$D2)+3,COLUMN($AV1),4,1,$D2))),"")</f>
        <v xml:space="preserve">Struktur: </v>
      </c>
      <c r="AF2" s="138" t="str">
        <f ca="1">IFERROR(INDIRECT(ADDRESS(COUNTIF($D$1:$D2,$D2)+3,COLUMN($AW1),4,1,$D2)),"")</f>
        <v/>
      </c>
    </row>
    <row r="3" spans="1:32" ht="15.75" thickBot="1" x14ac:dyDescent="0.3">
      <c r="A3" s="123">
        <v>2</v>
      </c>
      <c r="B3" s="136" t="s">
        <v>8</v>
      </c>
      <c r="D3" s="138" t="str">
        <f t="shared" ref="D3:D66" si="0">VLOOKUP(ROUNDUP((ROW(D3)-1)/$C$2,0),$A$2:$B$15,2,0)</f>
        <v>Struktur</v>
      </c>
      <c r="E3" s="138" t="str">
        <f>CONCATENATE("Hinweis ",COUNTIF($D$1:D2,D3)+1)</f>
        <v>Hinweis 2</v>
      </c>
      <c r="F3" s="138" t="str">
        <f ca="1">IFERROR(IF(OR(AND(G3="",H3=""),AND(G3=0,H3=0),AND(G3=CONCATENATE(D3,": "),H3=""),AND(G3=CONCATENATE(D3,": "),H3=0)),"",MAX(F$1:F2)+1),"")</f>
        <v/>
      </c>
      <c r="G3" s="138" t="str">
        <f ca="1">IFERROR(CONCATENATE($D3,": ",INDIRECT(ADDRESS(COUNTIF($D$1:$D3,$D3)+3,COLUMN($AG2),4,1,$D3))),"")</f>
        <v xml:space="preserve">Struktur: </v>
      </c>
      <c r="H3" s="138" t="str">
        <f ca="1">IFERROR(INDIRECT(ADDRESS(COUNTIF($D$1:$D3,$D3)+3,COLUMN($AH2),4,1,$D3)),"")</f>
        <v/>
      </c>
      <c r="I3" s="138" t="str">
        <f>CONCATENATE("Abweichung ",COUNTIF($D$1:D2,D3)+1)</f>
        <v>Abweichung 2</v>
      </c>
      <c r="J3" s="138" t="str">
        <f ca="1">IFERROR(IF(OR(AND(K3="",L3=""),AND(K3=0,L3=0),AND(K3=CONCATENATE($D3,": "),L3=""),AND(K3=CONCATENATE($D3,": "),L3=0)),"",MAX(J$1:J2)+1),"")</f>
        <v/>
      </c>
      <c r="K3" s="138" t="str">
        <f ca="1">IFERROR(CONCATENATE($D3,": ",INDIRECT(ADDRESS(COUNTIF($D$1:$D3,$D3)+3,COLUMN($AJ2),4,1,$D3))),"")</f>
        <v xml:space="preserve">Struktur: </v>
      </c>
      <c r="L3" s="138" t="str">
        <f ca="1">IFERROR(INDIRECT(ADDRESS(COUNTIF($D$1:$D3,$D3)+3,COLUMN($AK2),4,1,$D3)),"")</f>
        <v/>
      </c>
      <c r="M3" s="138"/>
      <c r="N3" s="138"/>
      <c r="O3" s="138" t="str">
        <f t="shared" ref="O3:O66" si="1">E3</f>
        <v>Hinweis 2</v>
      </c>
      <c r="P3" s="138" t="str">
        <f ca="1">IFERROR(IF(OR(AND(Q3="",R3=""),AND(Q3=0,R3=0),AND(Q3=CONCATENATE($D3,": "),R3=""),AND(Q3=CONCATENATE($D3,": "),R3=0)),"",MAX(P$1:P2)+1),"")</f>
        <v/>
      </c>
      <c r="Q3" s="138" t="str">
        <f ca="1">IFERROR(CONCATENATE($D3,": ",INDIRECT(ADDRESS(COUNTIF($D$1:$D3,$D3)+3,COLUMN($AM2),4,1,$D3))),"")</f>
        <v xml:space="preserve">Struktur: </v>
      </c>
      <c r="R3" s="138" t="str">
        <f ca="1">IFERROR(INDIRECT(ADDRESS(COUNTIF($D$1:$D3,$D3)+3,COLUMN($AN2),4,1,$D3)),"")</f>
        <v/>
      </c>
      <c r="S3" s="138" t="str">
        <f t="shared" ref="S3:S66" si="2">I3</f>
        <v>Abweichung 2</v>
      </c>
      <c r="T3" s="138" t="str">
        <f ca="1">IFERROR(IF(OR(AND(U3="",V3=""),AND(U3=0,V3=0),AND(U3=CONCATENATE($D3,": "),V3=""),AND(U3=CONCATENATE($D3,": "),V3=0)),"",MAX(T$1:T2)+1),"")</f>
        <v/>
      </c>
      <c r="U3" s="138" t="str">
        <f ca="1">IFERROR(CONCATENATE($D3,": ",INDIRECT(ADDRESS(COUNTIF($D$1:$D3,$D3)+3,COLUMN($AP2),4,1,$D3))),"")</f>
        <v xml:space="preserve">Struktur: </v>
      </c>
      <c r="V3" s="138" t="str">
        <f ca="1">IFERROR(INDIRECT(ADDRESS(COUNTIF($D$1:$D3,$D3)+3,COLUMN($AQ2),4,1,$D3)),"")</f>
        <v/>
      </c>
      <c r="W3" s="138"/>
      <c r="X3" s="138"/>
      <c r="Y3" s="138">
        <f t="shared" ref="Y3:Y66" si="3">N3</f>
        <v>0</v>
      </c>
      <c r="Z3" s="138" t="str">
        <f ca="1">IFERROR(IF(OR(AND(AA3="",AB3=""),AND(AA3=0,AB3=0),AND(AA3=CONCATENATE($D3,": "),AB3=""),AND(AA3=CONCATENATE($D3,": "),AB3=0)),"",MAX(Z$1:Z2)+1),"")</f>
        <v/>
      </c>
      <c r="AA3" s="138" t="str">
        <f ca="1">IFERROR(CONCATENATE($D3,": ",INDIRECT(ADDRESS(COUNTIF($D$1:$D3,$D3)+3,COLUMN($AS2),4,1,$D3))),"")</f>
        <v xml:space="preserve">Struktur: </v>
      </c>
      <c r="AB3" s="138" t="str">
        <f ca="1">IFERROR(INDIRECT(ADDRESS(COUNTIF($D$1:$D3,$D3)+3,COLUMN($AT2),4,1,$D3)),"")</f>
        <v/>
      </c>
      <c r="AC3" s="138" t="str">
        <f t="shared" ref="AC3:AC66" ca="1" si="4">R3</f>
        <v/>
      </c>
      <c r="AD3" s="138" t="str">
        <f ca="1">IFERROR(IF(OR(AND(AE3="",AF3=""),AND(AE3=0,AF3=0),AND(AE3=CONCATENATE($D3,": "),AF3=""),AND(AE3=CONCATENATE($D3,": "),AF3=0)),"",MAX(AD$1:AD2)+1),"")</f>
        <v/>
      </c>
      <c r="AE3" s="138" t="str">
        <f ca="1">IFERROR(CONCATENATE($D3,": ",INDIRECT(ADDRESS(COUNTIF($D$1:$D3,$D3)+3,COLUMN($AV2),4,1,$D3))),"")</f>
        <v xml:space="preserve">Struktur: </v>
      </c>
      <c r="AF3" s="138" t="str">
        <f ca="1">IFERROR(INDIRECT(ADDRESS(COUNTIF($D$1:$D3,$D3)+3,COLUMN($AW2),4,1,$D3)),"")</f>
        <v/>
      </c>
    </row>
    <row r="4" spans="1:32" x14ac:dyDescent="0.25">
      <c r="A4" s="123">
        <v>3</v>
      </c>
      <c r="B4" s="141" t="s">
        <v>9</v>
      </c>
      <c r="C4" s="142" t="s">
        <v>233</v>
      </c>
      <c r="D4" s="137" t="str">
        <f t="shared" si="0"/>
        <v>Struktur</v>
      </c>
      <c r="E4" s="138" t="str">
        <f>CONCATENATE("Hinweis ",COUNTIF($D$1:D3,D4)+1)</f>
        <v>Hinweis 3</v>
      </c>
      <c r="F4" s="138" t="str">
        <f ca="1">IFERROR(IF(OR(AND(G4="",H4=""),AND(G4=0,H4=0),AND(G4=CONCATENATE(D4,": "),H4=""),AND(G4=CONCATENATE(D4,": "),H4=0)),"",MAX(F$1:F3)+1),"")</f>
        <v/>
      </c>
      <c r="G4" s="138" t="str">
        <f ca="1">IFERROR(CONCATENATE($D4,": ",INDIRECT(ADDRESS(COUNTIF($D$1:$D4,$D4)+3,COLUMN($AG3),4,1,$D4))),"")</f>
        <v xml:space="preserve">Struktur: </v>
      </c>
      <c r="H4" s="138" t="str">
        <f ca="1">IFERROR(INDIRECT(ADDRESS(COUNTIF($D$1:$D4,$D4)+3,COLUMN($AH3),4,1,$D4)),"")</f>
        <v/>
      </c>
      <c r="I4" s="138" t="str">
        <f>CONCATENATE("Abweichung ",COUNTIF($D$1:D3,D4)+1)</f>
        <v>Abweichung 3</v>
      </c>
      <c r="J4" s="138" t="str">
        <f ca="1">IFERROR(IF(OR(AND(K4="",L4=""),AND(K4=0,L4=0),AND(K4=CONCATENATE($D4,": "),L4=""),AND(K4=CONCATENATE($D4,": "),L4=0)),"",MAX(J$1:J3)+1),"")</f>
        <v/>
      </c>
      <c r="K4" s="138" t="str">
        <f ca="1">IFERROR(CONCATENATE($D4,": ",INDIRECT(ADDRESS(COUNTIF($D$1:$D4,$D4)+3,COLUMN($AJ3),4,1,$D4))),"")</f>
        <v xml:space="preserve">Struktur: </v>
      </c>
      <c r="L4" s="138" t="str">
        <f ca="1">IFERROR(INDIRECT(ADDRESS(COUNTIF($D$1:$D4,$D4)+3,COLUMN($AK3),4,1,$D4)),"")</f>
        <v/>
      </c>
      <c r="M4" s="138"/>
      <c r="N4" s="138"/>
      <c r="O4" s="138" t="str">
        <f t="shared" si="1"/>
        <v>Hinweis 3</v>
      </c>
      <c r="P4" s="138" t="str">
        <f ca="1">IFERROR(IF(OR(AND(Q4="",R4=""),AND(Q4=0,R4=0),AND(Q4=CONCATENATE($D4,": "),R4=""),AND(Q4=CONCATENATE($D4,": "),R4=0)),"",MAX(P$1:P3)+1),"")</f>
        <v/>
      </c>
      <c r="Q4" s="138" t="str">
        <f ca="1">IFERROR(CONCATENATE($D4,": ",INDIRECT(ADDRESS(COUNTIF($D$1:$D4,$D4)+3,COLUMN($AM3),4,1,$D4))),"")</f>
        <v xml:space="preserve">Struktur: </v>
      </c>
      <c r="R4" s="138" t="str">
        <f ca="1">IFERROR(INDIRECT(ADDRESS(COUNTIF($D$1:$D4,$D4)+3,COLUMN($AN3),4,1,$D4)),"")</f>
        <v/>
      </c>
      <c r="S4" s="138" t="str">
        <f t="shared" si="2"/>
        <v>Abweichung 3</v>
      </c>
      <c r="T4" s="138" t="str">
        <f ca="1">IFERROR(IF(OR(AND(U4="",V4=""),AND(U4=0,V4=0),AND(U4=CONCATENATE($D4,": "),V4=""),AND(U4=CONCATENATE($D4,": "),V4=0)),"",MAX(T$1:T3)+1),"")</f>
        <v/>
      </c>
      <c r="U4" s="138" t="str">
        <f ca="1">IFERROR(CONCATENATE($D4,": ",INDIRECT(ADDRESS(COUNTIF($D$1:$D4,$D4)+3,COLUMN($AP3),4,1,$D4))),"")</f>
        <v xml:space="preserve">Struktur: </v>
      </c>
      <c r="V4" s="138" t="str">
        <f ca="1">IFERROR(INDIRECT(ADDRESS(COUNTIF($D$1:$D4,$D4)+3,COLUMN($AQ3),4,1,$D4)),"")</f>
        <v/>
      </c>
      <c r="W4" s="138"/>
      <c r="X4" s="138"/>
      <c r="Y4" s="138">
        <f t="shared" si="3"/>
        <v>0</v>
      </c>
      <c r="Z4" s="138" t="str">
        <f ca="1">IFERROR(IF(OR(AND(AA4="",AB4=""),AND(AA4=0,AB4=0),AND(AA4=CONCATENATE($D4,": "),AB4=""),AND(AA4=CONCATENATE($D4,": "),AB4=0)),"",MAX(Z$1:Z3)+1),"")</f>
        <v/>
      </c>
      <c r="AA4" s="138" t="str">
        <f ca="1">IFERROR(CONCATENATE($D4,": ",INDIRECT(ADDRESS(COUNTIF($D$1:$D4,$D4)+3,COLUMN($AS3),4,1,$D4))),"")</f>
        <v xml:space="preserve">Struktur: </v>
      </c>
      <c r="AB4" s="138" t="str">
        <f ca="1">IFERROR(INDIRECT(ADDRESS(COUNTIF($D$1:$D4,$D4)+3,COLUMN($AT3),4,1,$D4)),"")</f>
        <v/>
      </c>
      <c r="AC4" s="138" t="str">
        <f t="shared" ca="1" si="4"/>
        <v/>
      </c>
      <c r="AD4" s="138" t="str">
        <f ca="1">IFERROR(IF(OR(AND(AE4="",AF4=""),AND(AE4=0,AF4=0),AND(AE4=CONCATENATE($D4,": "),AF4=""),AND(AE4=CONCATENATE($D4,": "),AF4=0)),"",MAX(AD$1:AD3)+1),"")</f>
        <v/>
      </c>
      <c r="AE4" s="138" t="str">
        <f ca="1">IFERROR(CONCATENATE($D4,": ",INDIRECT(ADDRESS(COUNTIF($D$1:$D4,$D4)+3,COLUMN($AV3),4,1,$D4))),"")</f>
        <v xml:space="preserve">Struktur: </v>
      </c>
      <c r="AF4" s="138" t="str">
        <f ca="1">IFERROR(INDIRECT(ADDRESS(COUNTIF($D$1:$D4,$D4)+3,COLUMN($AW3),4,1,$D4)),"")</f>
        <v/>
      </c>
    </row>
    <row r="5" spans="1:32" x14ac:dyDescent="0.25">
      <c r="A5" s="123">
        <v>4</v>
      </c>
      <c r="B5" s="141" t="s">
        <v>128</v>
      </c>
      <c r="C5" s="143" t="str">
        <f ca="1">IF(MAX(J2:J1001)=0,"keine",MAX(J2:J1001))</f>
        <v>keine</v>
      </c>
      <c r="D5" s="137" t="str">
        <f t="shared" si="0"/>
        <v>Struktur</v>
      </c>
      <c r="E5" s="138" t="str">
        <f>CONCATENATE("Hinweis ",COUNTIF($D$1:D4,D5)+1)</f>
        <v>Hinweis 4</v>
      </c>
      <c r="F5" s="138" t="str">
        <f ca="1">IFERROR(IF(OR(AND(G5="",H5=""),AND(G5=0,H5=0),AND(G5=CONCATENATE(D5,": "),H5=""),AND(G5=CONCATENATE(D5,": "),H5=0)),"",MAX(F$1:F4)+1),"")</f>
        <v/>
      </c>
      <c r="G5" s="138" t="str">
        <f ca="1">IFERROR(CONCATENATE($D5,": ",INDIRECT(ADDRESS(COUNTIF($D$1:$D5,$D5)+3,COLUMN($AG4),4,1,$D5))),"")</f>
        <v xml:space="preserve">Struktur: </v>
      </c>
      <c r="H5" s="138" t="str">
        <f ca="1">IFERROR(INDIRECT(ADDRESS(COUNTIF($D$1:$D5,$D5)+3,COLUMN($AH4),4,1,$D5)),"")</f>
        <v/>
      </c>
      <c r="I5" s="138" t="str">
        <f>CONCATENATE("Abweichung ",COUNTIF($D$1:D4,D5)+1)</f>
        <v>Abweichung 4</v>
      </c>
      <c r="J5" s="138" t="str">
        <f ca="1">IFERROR(IF(OR(AND(K5="",L5=""),AND(K5=0,L5=0),AND(K5=CONCATENATE($D5,": "),L5=""),AND(K5=CONCATENATE($D5,": "),L5=0)),"",MAX(J$1:J4)+1),"")</f>
        <v/>
      </c>
      <c r="K5" s="138" t="str">
        <f ca="1">IFERROR(CONCATENATE($D5,": ",INDIRECT(ADDRESS(COUNTIF($D$1:$D5,$D5)+3,COLUMN($AJ4),4,1,$D5))),"")</f>
        <v xml:space="preserve">Struktur: </v>
      </c>
      <c r="L5" s="138" t="str">
        <f ca="1">IFERROR(INDIRECT(ADDRESS(COUNTIF($D$1:$D5,$D5)+3,COLUMN($AK4),4,1,$D5)),"")</f>
        <v/>
      </c>
      <c r="M5" s="138"/>
      <c r="N5" s="138"/>
      <c r="O5" s="138" t="str">
        <f t="shared" si="1"/>
        <v>Hinweis 4</v>
      </c>
      <c r="P5" s="138" t="str">
        <f ca="1">IFERROR(IF(OR(AND(Q5="",R5=""),AND(Q5=0,R5=0),AND(Q5=CONCATENATE($D5,": "),R5=""),AND(Q5=CONCATENATE($D5,": "),R5=0)),"",MAX(P$1:P4)+1),"")</f>
        <v/>
      </c>
      <c r="Q5" s="138" t="str">
        <f ca="1">IFERROR(CONCATENATE($D5,": ",INDIRECT(ADDRESS(COUNTIF($D$1:$D5,$D5)+3,COLUMN($AM4),4,1,$D5))),"")</f>
        <v xml:space="preserve">Struktur: </v>
      </c>
      <c r="R5" s="138" t="str">
        <f ca="1">IFERROR(INDIRECT(ADDRESS(COUNTIF($D$1:$D5,$D5)+3,COLUMN($AN4),4,1,$D5)),"")</f>
        <v/>
      </c>
      <c r="S5" s="138" t="str">
        <f t="shared" si="2"/>
        <v>Abweichung 4</v>
      </c>
      <c r="T5" s="138" t="str">
        <f ca="1">IFERROR(IF(OR(AND(U5="",V5=""),AND(U5=0,V5=0),AND(U5=CONCATENATE($D5,": "),V5=""),AND(U5=CONCATENATE($D5,": "),V5=0)),"",MAX(T$1:T4)+1),"")</f>
        <v/>
      </c>
      <c r="U5" s="138" t="str">
        <f ca="1">IFERROR(CONCATENATE($D5,": ",INDIRECT(ADDRESS(COUNTIF($D$1:$D5,$D5)+3,COLUMN($AP4),4,1,$D5))),"")</f>
        <v xml:space="preserve">Struktur: </v>
      </c>
      <c r="V5" s="138" t="str">
        <f ca="1">IFERROR(INDIRECT(ADDRESS(COUNTIF($D$1:$D5,$D5)+3,COLUMN($AQ4),4,1,$D5)),"")</f>
        <v/>
      </c>
      <c r="W5" s="138"/>
      <c r="X5" s="138"/>
      <c r="Y5" s="138">
        <f t="shared" si="3"/>
        <v>0</v>
      </c>
      <c r="Z5" s="138" t="str">
        <f ca="1">IFERROR(IF(OR(AND(AA5="",AB5=""),AND(AA5=0,AB5=0),AND(AA5=CONCATENATE($D5,": "),AB5=""),AND(AA5=CONCATENATE($D5,": "),AB5=0)),"",MAX(Z$1:Z4)+1),"")</f>
        <v/>
      </c>
      <c r="AA5" s="138" t="str">
        <f ca="1">IFERROR(CONCATENATE($D5,": ",INDIRECT(ADDRESS(COUNTIF($D$1:$D5,$D5)+3,COLUMN($AS4),4,1,$D5))),"")</f>
        <v xml:space="preserve">Struktur: </v>
      </c>
      <c r="AB5" s="138" t="str">
        <f ca="1">IFERROR(INDIRECT(ADDRESS(COUNTIF($D$1:$D5,$D5)+3,COLUMN($AT4),4,1,$D5)),"")</f>
        <v/>
      </c>
      <c r="AC5" s="138" t="str">
        <f t="shared" ca="1" si="4"/>
        <v/>
      </c>
      <c r="AD5" s="138" t="str">
        <f ca="1">IFERROR(IF(OR(AND(AE5="",AF5=""),AND(AE5=0,AF5=0),AND(AE5=CONCATENATE($D5,": "),AF5=""),AND(AE5=CONCATENATE($D5,": "),AF5=0)),"",MAX(AD$1:AD4)+1),"")</f>
        <v/>
      </c>
      <c r="AE5" s="138" t="str">
        <f ca="1">IFERROR(CONCATENATE($D5,": ",INDIRECT(ADDRESS(COUNTIF($D$1:$D5,$D5)+3,COLUMN($AV4),4,1,$D5))),"")</f>
        <v xml:space="preserve">Struktur: </v>
      </c>
      <c r="AF5" s="138" t="str">
        <f ca="1">IFERROR(INDIRECT(ADDRESS(COUNTIF($D$1:$D5,$D5)+3,COLUMN($AW4),4,1,$D5)),"")</f>
        <v/>
      </c>
    </row>
    <row r="6" spans="1:32" x14ac:dyDescent="0.25">
      <c r="A6" s="123">
        <v>5</v>
      </c>
      <c r="B6" s="141"/>
      <c r="C6" s="144" t="s">
        <v>234</v>
      </c>
      <c r="D6" s="137" t="str">
        <f t="shared" si="0"/>
        <v>Struktur</v>
      </c>
      <c r="E6" s="138" t="str">
        <f>CONCATENATE("Hinweis ",COUNTIF($D$1:D5,D6)+1)</f>
        <v>Hinweis 5</v>
      </c>
      <c r="F6" s="138" t="str">
        <f ca="1">IFERROR(IF(OR(AND(G6="",H6=""),AND(G6=0,H6=0),AND(G6=CONCATENATE(D6,": "),H6=""),AND(G6=CONCATENATE(D6,": "),H6=0)),"",MAX(F$1:F5)+1),"")</f>
        <v/>
      </c>
      <c r="G6" s="138" t="str">
        <f ca="1">IFERROR(CONCATENATE($D6,": ",INDIRECT(ADDRESS(COUNTIF($D$1:$D6,$D6)+3,COLUMN($AG5),4,1,$D6))),"")</f>
        <v xml:space="preserve">Struktur: </v>
      </c>
      <c r="H6" s="138" t="str">
        <f ca="1">IFERROR(INDIRECT(ADDRESS(COUNTIF($D$1:$D6,$D6)+3,COLUMN($AH5),4,1,$D6)),"")</f>
        <v/>
      </c>
      <c r="I6" s="138" t="str">
        <f>CONCATENATE("Abweichung ",COUNTIF($D$1:D5,D6)+1)</f>
        <v>Abweichung 5</v>
      </c>
      <c r="J6" s="138" t="str">
        <f ca="1">IFERROR(IF(OR(AND(K6="",L6=""),AND(K6=0,L6=0),AND(K6=CONCATENATE($D6,": "),L6=""),AND(K6=CONCATENATE($D6,": "),L6=0)),"",MAX(J$1:J5)+1),"")</f>
        <v/>
      </c>
      <c r="K6" s="138" t="str">
        <f ca="1">IFERROR(CONCATENATE($D6,": ",INDIRECT(ADDRESS(COUNTIF($D$1:$D6,$D6)+3,COLUMN($AJ5),4,1,$D6))),"")</f>
        <v xml:space="preserve">Struktur: </v>
      </c>
      <c r="L6" s="138" t="str">
        <f ca="1">IFERROR(INDIRECT(ADDRESS(COUNTIF($D$1:$D6,$D6)+3,COLUMN($AK5),4,1,$D6)),"")</f>
        <v/>
      </c>
      <c r="M6" s="138"/>
      <c r="N6" s="138"/>
      <c r="O6" s="138" t="str">
        <f t="shared" si="1"/>
        <v>Hinweis 5</v>
      </c>
      <c r="P6" s="138" t="str">
        <f ca="1">IFERROR(IF(OR(AND(Q6="",R6=""),AND(Q6=0,R6=0),AND(Q6=CONCATENATE($D6,": "),R6=""),AND(Q6=CONCATENATE($D6,": "),R6=0)),"",MAX(P$1:P5)+1),"")</f>
        <v/>
      </c>
      <c r="Q6" s="138" t="str">
        <f ca="1">IFERROR(CONCATENATE($D6,": ",INDIRECT(ADDRESS(COUNTIF($D$1:$D6,$D6)+3,COLUMN($AM5),4,1,$D6))),"")</f>
        <v xml:space="preserve">Struktur: </v>
      </c>
      <c r="R6" s="138" t="str">
        <f ca="1">IFERROR(INDIRECT(ADDRESS(COUNTIF($D$1:$D6,$D6)+3,COLUMN($AN5),4,1,$D6)),"")</f>
        <v/>
      </c>
      <c r="S6" s="138" t="str">
        <f t="shared" si="2"/>
        <v>Abweichung 5</v>
      </c>
      <c r="T6" s="138" t="str">
        <f ca="1">IFERROR(IF(OR(AND(U6="",V6=""),AND(U6=0,V6=0),AND(U6=CONCATENATE($D6,": "),V6=""),AND(U6=CONCATENATE($D6,": "),V6=0)),"",MAX(T$1:T5)+1),"")</f>
        <v/>
      </c>
      <c r="U6" s="138" t="str">
        <f ca="1">IFERROR(CONCATENATE($D6,": ",INDIRECT(ADDRESS(COUNTIF($D$1:$D6,$D6)+3,COLUMN($AP5),4,1,$D6))),"")</f>
        <v xml:space="preserve">Struktur: </v>
      </c>
      <c r="V6" s="138" t="str">
        <f ca="1">IFERROR(INDIRECT(ADDRESS(COUNTIF($D$1:$D6,$D6)+3,COLUMN($AQ5),4,1,$D6)),"")</f>
        <v/>
      </c>
      <c r="W6" s="138"/>
      <c r="X6" s="138"/>
      <c r="Y6" s="138">
        <f t="shared" si="3"/>
        <v>0</v>
      </c>
      <c r="Z6" s="138" t="str">
        <f ca="1">IFERROR(IF(OR(AND(AA6="",AB6=""),AND(AA6=0,AB6=0),AND(AA6=CONCATENATE($D6,": "),AB6=""),AND(AA6=CONCATENATE($D6,": "),AB6=0)),"",MAX(Z$1:Z5)+1),"")</f>
        <v/>
      </c>
      <c r="AA6" s="138" t="str">
        <f ca="1">IFERROR(CONCATENATE($D6,": ",INDIRECT(ADDRESS(COUNTIF($D$1:$D6,$D6)+3,COLUMN($AS5),4,1,$D6))),"")</f>
        <v xml:space="preserve">Struktur: </v>
      </c>
      <c r="AB6" s="138" t="str">
        <f ca="1">IFERROR(INDIRECT(ADDRESS(COUNTIF($D$1:$D6,$D6)+3,COLUMN($AT5),4,1,$D6)),"")</f>
        <v/>
      </c>
      <c r="AC6" s="138" t="str">
        <f t="shared" ca="1" si="4"/>
        <v/>
      </c>
      <c r="AD6" s="138" t="str">
        <f ca="1">IFERROR(IF(OR(AND(AE6="",AF6=""),AND(AE6=0,AF6=0),AND(AE6=CONCATENATE($D6,": "),AF6=""),AND(AE6=CONCATENATE($D6,": "),AF6=0)),"",MAX(AD$1:AD5)+1),"")</f>
        <v/>
      </c>
      <c r="AE6" s="138" t="str">
        <f ca="1">IFERROR(CONCATENATE($D6,": ",INDIRECT(ADDRESS(COUNTIF($D$1:$D6,$D6)+3,COLUMN($AV5),4,1,$D6))),"")</f>
        <v xml:space="preserve">Struktur: </v>
      </c>
      <c r="AF6" s="138" t="str">
        <f ca="1">IFERROR(INDIRECT(ADDRESS(COUNTIF($D$1:$D6,$D6)+3,COLUMN($AW5),4,1,$D6)),"")</f>
        <v/>
      </c>
    </row>
    <row r="7" spans="1:32" ht="15.75" thickBot="1" x14ac:dyDescent="0.3">
      <c r="A7" s="123">
        <v>6</v>
      </c>
      <c r="B7" s="141"/>
      <c r="C7" s="145" t="str">
        <f ca="1">IF(MAX(F2:F1001)=0,"keine",MAX(F2:F1001))</f>
        <v>keine</v>
      </c>
      <c r="D7" s="137" t="str">
        <f t="shared" si="0"/>
        <v>Struktur</v>
      </c>
      <c r="E7" s="138" t="str">
        <f>CONCATENATE("Hinweis ",COUNTIF($D$1:D6,D7)+1)</f>
        <v>Hinweis 6</v>
      </c>
      <c r="F7" s="138" t="str">
        <f ca="1">IFERROR(IF(OR(AND(G7="",H7=""),AND(G7=0,H7=0),AND(G7=CONCATENATE(D7,": "),H7=""),AND(G7=CONCATENATE(D7,": "),H7=0)),"",MAX(F$1:F6)+1),"")</f>
        <v/>
      </c>
      <c r="G7" s="138" t="str">
        <f ca="1">IFERROR(CONCATENATE($D7,": ",INDIRECT(ADDRESS(COUNTIF($D$1:$D7,$D7)+3,COLUMN($AG6),4,1,$D7))),"")</f>
        <v xml:space="preserve">Struktur: </v>
      </c>
      <c r="H7" s="138" t="str">
        <f ca="1">IFERROR(INDIRECT(ADDRESS(COUNTIF($D$1:$D7,$D7)+3,COLUMN($AH6),4,1,$D7)),"")</f>
        <v/>
      </c>
      <c r="I7" s="138" t="str">
        <f>CONCATENATE("Abweichung ",COUNTIF($D$1:D6,D7)+1)</f>
        <v>Abweichung 6</v>
      </c>
      <c r="J7" s="138" t="str">
        <f ca="1">IFERROR(IF(OR(AND(K7="",L7=""),AND(K7=0,L7=0),AND(K7=CONCATENATE($D7,": "),L7=""),AND(K7=CONCATENATE($D7,": "),L7=0)),"",MAX(J$1:J6)+1),"")</f>
        <v/>
      </c>
      <c r="K7" s="138" t="str">
        <f ca="1">IFERROR(CONCATENATE($D7,": ",INDIRECT(ADDRESS(COUNTIF($D$1:$D7,$D7)+3,COLUMN($AJ6),4,1,$D7))),"")</f>
        <v xml:space="preserve">Struktur: </v>
      </c>
      <c r="L7" s="138" t="str">
        <f ca="1">IFERROR(INDIRECT(ADDRESS(COUNTIF($D$1:$D7,$D7)+3,COLUMN($AK6),4,1,$D7)),"")</f>
        <v/>
      </c>
      <c r="M7" s="138"/>
      <c r="N7" s="138"/>
      <c r="O7" s="138" t="str">
        <f t="shared" si="1"/>
        <v>Hinweis 6</v>
      </c>
      <c r="P7" s="138" t="str">
        <f ca="1">IFERROR(IF(OR(AND(Q7="",R7=""),AND(Q7=0,R7=0),AND(Q7=CONCATENATE($D7,": "),R7=""),AND(Q7=CONCATENATE($D7,": "),R7=0)),"",MAX(P$1:P6)+1),"")</f>
        <v/>
      </c>
      <c r="Q7" s="138" t="str">
        <f ca="1">IFERROR(CONCATENATE($D7,": ",INDIRECT(ADDRESS(COUNTIF($D$1:$D7,$D7)+3,COLUMN($AM6),4,1,$D7))),"")</f>
        <v xml:space="preserve">Struktur: </v>
      </c>
      <c r="R7" s="138" t="str">
        <f ca="1">IFERROR(INDIRECT(ADDRESS(COUNTIF($D$1:$D7,$D7)+3,COLUMN($AN6),4,1,$D7)),"")</f>
        <v/>
      </c>
      <c r="S7" s="138" t="str">
        <f t="shared" si="2"/>
        <v>Abweichung 6</v>
      </c>
      <c r="T7" s="138" t="str">
        <f ca="1">IFERROR(IF(OR(AND(U7="",V7=""),AND(U7=0,V7=0),AND(U7=CONCATENATE($D7,": "),V7=""),AND(U7=CONCATENATE($D7,": "),V7=0)),"",MAX(T$1:T6)+1),"")</f>
        <v/>
      </c>
      <c r="U7" s="138" t="str">
        <f ca="1">IFERROR(CONCATENATE($D7,": ",INDIRECT(ADDRESS(COUNTIF($D$1:$D7,$D7)+3,COLUMN($AP6),4,1,$D7))),"")</f>
        <v xml:space="preserve">Struktur: </v>
      </c>
      <c r="V7" s="138" t="str">
        <f ca="1">IFERROR(INDIRECT(ADDRESS(COUNTIF($D$1:$D7,$D7)+3,COLUMN($AQ6),4,1,$D7)),"")</f>
        <v/>
      </c>
      <c r="W7" s="138"/>
      <c r="X7" s="138"/>
      <c r="Y7" s="138">
        <f t="shared" si="3"/>
        <v>0</v>
      </c>
      <c r="Z7" s="138" t="str">
        <f ca="1">IFERROR(IF(OR(AND(AA7="",AB7=""),AND(AA7=0,AB7=0),AND(AA7=CONCATENATE($D7,": "),AB7=""),AND(AA7=CONCATENATE($D7,": "),AB7=0)),"",MAX(Z$1:Z6)+1),"")</f>
        <v/>
      </c>
      <c r="AA7" s="138" t="str">
        <f ca="1">IFERROR(CONCATENATE($D7,": ",INDIRECT(ADDRESS(COUNTIF($D$1:$D7,$D7)+3,COLUMN($AS6),4,1,$D7))),"")</f>
        <v xml:space="preserve">Struktur: </v>
      </c>
      <c r="AB7" s="138" t="str">
        <f ca="1">IFERROR(INDIRECT(ADDRESS(COUNTIF($D$1:$D7,$D7)+3,COLUMN($AT6),4,1,$D7)),"")</f>
        <v/>
      </c>
      <c r="AC7" s="138" t="str">
        <f t="shared" ca="1" si="4"/>
        <v/>
      </c>
      <c r="AD7" s="138" t="str">
        <f ca="1">IFERROR(IF(OR(AND(AE7="",AF7=""),AND(AE7=0,AF7=0),AND(AE7=CONCATENATE($D7,": "),AF7=""),AND(AE7=CONCATENATE($D7,": "),AF7=0)),"",MAX(AD$1:AD6)+1),"")</f>
        <v/>
      </c>
      <c r="AE7" s="138" t="str">
        <f ca="1">IFERROR(CONCATENATE($D7,": ",INDIRECT(ADDRESS(COUNTIF($D$1:$D7,$D7)+3,COLUMN($AV6),4,1,$D7))),"")</f>
        <v xml:space="preserve">Struktur: </v>
      </c>
      <c r="AF7" s="138" t="str">
        <f ca="1">IFERROR(INDIRECT(ADDRESS(COUNTIF($D$1:$D7,$D7)+3,COLUMN($AW6),4,1,$D7)),"")</f>
        <v/>
      </c>
    </row>
    <row r="8" spans="1:32" x14ac:dyDescent="0.25">
      <c r="A8" s="123">
        <v>7</v>
      </c>
      <c r="B8" s="136"/>
      <c r="D8" s="138" t="str">
        <f t="shared" si="0"/>
        <v>Struktur</v>
      </c>
      <c r="E8" s="138" t="str">
        <f>CONCATENATE("Hinweis ",COUNTIF($D$1:D7,D8)+1)</f>
        <v>Hinweis 7</v>
      </c>
      <c r="F8" s="138" t="str">
        <f ca="1">IFERROR(IF(OR(AND(G8="",H8=""),AND(G8=0,H8=0),AND(G8=CONCATENATE(D8,": "),H8=""),AND(G8=CONCATENATE(D8,": "),H8=0)),"",MAX(F$1:F7)+1),"")</f>
        <v/>
      </c>
      <c r="G8" s="138" t="str">
        <f ca="1">IFERROR(CONCATENATE($D8,": ",INDIRECT(ADDRESS(COUNTIF($D$1:$D8,$D8)+3,COLUMN($AG7),4,1,$D8))),"")</f>
        <v xml:space="preserve">Struktur: </v>
      </c>
      <c r="H8" s="138" t="str">
        <f ca="1">IFERROR(INDIRECT(ADDRESS(COUNTIF($D$1:$D8,$D8)+3,COLUMN($AH7),4,1,$D8)),"")</f>
        <v/>
      </c>
      <c r="I8" s="138" t="str">
        <f>CONCATENATE("Abweichung ",COUNTIF($D$1:D7,D8)+1)</f>
        <v>Abweichung 7</v>
      </c>
      <c r="J8" s="138" t="str">
        <f ca="1">IFERROR(IF(OR(AND(K8="",L8=""),AND(K8=0,L8=0),AND(K8=CONCATENATE($D8,": "),L8=""),AND(K8=CONCATENATE($D8,": "),L8=0)),"",MAX(J$1:J7)+1),"")</f>
        <v/>
      </c>
      <c r="K8" s="138" t="str">
        <f ca="1">IFERROR(CONCATENATE($D8,": ",INDIRECT(ADDRESS(COUNTIF($D$1:$D8,$D8)+3,COLUMN($AJ7),4,1,$D8))),"")</f>
        <v xml:space="preserve">Struktur: </v>
      </c>
      <c r="L8" s="138" t="str">
        <f ca="1">IFERROR(INDIRECT(ADDRESS(COUNTIF($D$1:$D8,$D8)+3,COLUMN($AK7),4,1,$D8)),"")</f>
        <v/>
      </c>
      <c r="M8" s="138"/>
      <c r="N8" s="138"/>
      <c r="O8" s="138" t="str">
        <f t="shared" si="1"/>
        <v>Hinweis 7</v>
      </c>
      <c r="P8" s="138" t="str">
        <f ca="1">IFERROR(IF(OR(AND(Q8="",R8=""),AND(Q8=0,R8=0),AND(Q8=CONCATENATE($D8,": "),R8=""),AND(Q8=CONCATENATE($D8,": "),R8=0)),"",MAX(P$1:P7)+1),"")</f>
        <v/>
      </c>
      <c r="Q8" s="138" t="str">
        <f ca="1">IFERROR(CONCATENATE($D8,": ",INDIRECT(ADDRESS(COUNTIF($D$1:$D8,$D8)+3,COLUMN($AM7),4,1,$D8))),"")</f>
        <v xml:space="preserve">Struktur: </v>
      </c>
      <c r="R8" s="138" t="str">
        <f ca="1">IFERROR(INDIRECT(ADDRESS(COUNTIF($D$1:$D8,$D8)+3,COLUMN($AN7),4,1,$D8)),"")</f>
        <v/>
      </c>
      <c r="S8" s="138" t="str">
        <f t="shared" si="2"/>
        <v>Abweichung 7</v>
      </c>
      <c r="T8" s="138" t="str">
        <f ca="1">IFERROR(IF(OR(AND(U8="",V8=""),AND(U8=0,V8=0),AND(U8=CONCATENATE($D8,": "),V8=""),AND(U8=CONCATENATE($D8,": "),V8=0)),"",MAX(T$1:T7)+1),"")</f>
        <v/>
      </c>
      <c r="U8" s="138" t="str">
        <f ca="1">IFERROR(CONCATENATE($D8,": ",INDIRECT(ADDRESS(COUNTIF($D$1:$D8,$D8)+3,COLUMN($AP7),4,1,$D8))),"")</f>
        <v xml:space="preserve">Struktur: </v>
      </c>
      <c r="V8" s="138" t="str">
        <f ca="1">IFERROR(INDIRECT(ADDRESS(COUNTIF($D$1:$D8,$D8)+3,COLUMN($AQ7),4,1,$D8)),"")</f>
        <v/>
      </c>
      <c r="W8" s="138"/>
      <c r="X8" s="138"/>
      <c r="Y8" s="138">
        <f t="shared" si="3"/>
        <v>0</v>
      </c>
      <c r="Z8" s="138" t="str">
        <f ca="1">IFERROR(IF(OR(AND(AA8="",AB8=""),AND(AA8=0,AB8=0),AND(AA8=CONCATENATE($D8,": "),AB8=""),AND(AA8=CONCATENATE($D8,": "),AB8=0)),"",MAX(Z$1:Z7)+1),"")</f>
        <v/>
      </c>
      <c r="AA8" s="138" t="str">
        <f ca="1">IFERROR(CONCATENATE($D8,": ",INDIRECT(ADDRESS(COUNTIF($D$1:$D8,$D8)+3,COLUMN($AS7),4,1,$D8))),"")</f>
        <v xml:space="preserve">Struktur: </v>
      </c>
      <c r="AB8" s="138" t="str">
        <f ca="1">IFERROR(INDIRECT(ADDRESS(COUNTIF($D$1:$D8,$D8)+3,COLUMN($AT7),4,1,$D8)),"")</f>
        <v/>
      </c>
      <c r="AC8" s="138" t="str">
        <f t="shared" ca="1" si="4"/>
        <v/>
      </c>
      <c r="AD8" s="138" t="str">
        <f ca="1">IFERROR(IF(OR(AND(AE8="",AF8=""),AND(AE8=0,AF8=0),AND(AE8=CONCATENATE($D8,": "),AF8=""),AND(AE8=CONCATENATE($D8,": "),AF8=0)),"",MAX(AD$1:AD7)+1),"")</f>
        <v/>
      </c>
      <c r="AE8" s="138" t="str">
        <f ca="1">IFERROR(CONCATENATE($D8,": ",INDIRECT(ADDRESS(COUNTIF($D$1:$D8,$D8)+3,COLUMN($AV7),4,1,$D8))),"")</f>
        <v xml:space="preserve">Struktur: </v>
      </c>
      <c r="AF8" s="138" t="str">
        <f ca="1">IFERROR(INDIRECT(ADDRESS(COUNTIF($D$1:$D8,$D8)+3,COLUMN($AW7),4,1,$D8)),"")</f>
        <v/>
      </c>
    </row>
    <row r="9" spans="1:32" ht="15.75" thickBot="1" x14ac:dyDescent="0.3">
      <c r="A9" s="123">
        <v>8</v>
      </c>
      <c r="B9" s="136"/>
      <c r="D9" s="138" t="str">
        <f t="shared" si="0"/>
        <v>Struktur</v>
      </c>
      <c r="E9" s="138" t="str">
        <f>CONCATENATE("Hinweis ",COUNTIF($D$1:D8,D9)+1)</f>
        <v>Hinweis 8</v>
      </c>
      <c r="F9" s="138" t="str">
        <f ca="1">IFERROR(IF(OR(AND(G9="",H9=""),AND(G9=0,H9=0),AND(G9=CONCATENATE(D9,": "),H9=""),AND(G9=CONCATENATE(D9,": "),H9=0)),"",MAX(F$1:F8)+1),"")</f>
        <v/>
      </c>
      <c r="G9" s="138" t="str">
        <f ca="1">IFERROR(CONCATENATE($D9,": ",INDIRECT(ADDRESS(COUNTIF($D$1:$D9,$D9)+3,COLUMN($AG8),4,1,$D9))),"")</f>
        <v xml:space="preserve">Struktur: </v>
      </c>
      <c r="H9" s="138" t="str">
        <f ca="1">IFERROR(INDIRECT(ADDRESS(COUNTIF($D$1:$D9,$D9)+3,COLUMN($AH8),4,1,$D9)),"")</f>
        <v/>
      </c>
      <c r="I9" s="138" t="str">
        <f>CONCATENATE("Abweichung ",COUNTIF($D$1:D8,D9)+1)</f>
        <v>Abweichung 8</v>
      </c>
      <c r="J9" s="138" t="str">
        <f ca="1">IFERROR(IF(OR(AND(K9="",L9=""),AND(K9=0,L9=0),AND(K9=CONCATENATE($D9,": "),L9=""),AND(K9=CONCATENATE($D9,": "),L9=0)),"",MAX(J$1:J8)+1),"")</f>
        <v/>
      </c>
      <c r="K9" s="138" t="str">
        <f ca="1">IFERROR(CONCATENATE($D9,": ",INDIRECT(ADDRESS(COUNTIF($D$1:$D9,$D9)+3,COLUMN($AJ8),4,1,$D9))),"")</f>
        <v xml:space="preserve">Struktur: </v>
      </c>
      <c r="L9" s="138" t="str">
        <f ca="1">IFERROR(INDIRECT(ADDRESS(COUNTIF($D$1:$D9,$D9)+3,COLUMN($AK8),4,1,$D9)),"")</f>
        <v/>
      </c>
      <c r="M9" s="138"/>
      <c r="N9" s="138"/>
      <c r="O9" s="138" t="str">
        <f t="shared" si="1"/>
        <v>Hinweis 8</v>
      </c>
      <c r="P9" s="138" t="str">
        <f ca="1">IFERROR(IF(OR(AND(Q9="",R9=""),AND(Q9=0,R9=0),AND(Q9=CONCATENATE($D9,": "),R9=""),AND(Q9=CONCATENATE($D9,": "),R9=0)),"",MAX(P$1:P8)+1),"")</f>
        <v/>
      </c>
      <c r="Q9" s="138" t="str">
        <f ca="1">IFERROR(CONCATENATE($D9,": ",INDIRECT(ADDRESS(COUNTIF($D$1:$D9,$D9)+3,COLUMN($AM8),4,1,$D9))),"")</f>
        <v xml:space="preserve">Struktur: </v>
      </c>
      <c r="R9" s="138" t="str">
        <f ca="1">IFERROR(INDIRECT(ADDRESS(COUNTIF($D$1:$D9,$D9)+3,COLUMN($AN8),4,1,$D9)),"")</f>
        <v/>
      </c>
      <c r="S9" s="138" t="str">
        <f t="shared" si="2"/>
        <v>Abweichung 8</v>
      </c>
      <c r="T9" s="138" t="str">
        <f ca="1">IFERROR(IF(OR(AND(U9="",V9=""),AND(U9=0,V9=0),AND(U9=CONCATENATE($D9,": "),V9=""),AND(U9=CONCATENATE($D9,": "),V9=0)),"",MAX(T$1:T8)+1),"")</f>
        <v/>
      </c>
      <c r="U9" s="138" t="str">
        <f ca="1">IFERROR(CONCATENATE($D9,": ",INDIRECT(ADDRESS(COUNTIF($D$1:$D9,$D9)+3,COLUMN($AP8),4,1,$D9))),"")</f>
        <v xml:space="preserve">Struktur: </v>
      </c>
      <c r="V9" s="138" t="str">
        <f ca="1">IFERROR(INDIRECT(ADDRESS(COUNTIF($D$1:$D9,$D9)+3,COLUMN($AQ8),4,1,$D9)),"")</f>
        <v/>
      </c>
      <c r="W9" s="138"/>
      <c r="X9" s="138"/>
      <c r="Y9" s="138">
        <f t="shared" si="3"/>
        <v>0</v>
      </c>
      <c r="Z9" s="138" t="str">
        <f ca="1">IFERROR(IF(OR(AND(AA9="",AB9=""),AND(AA9=0,AB9=0),AND(AA9=CONCATENATE($D9,": "),AB9=""),AND(AA9=CONCATENATE($D9,": "),AB9=0)),"",MAX(Z$1:Z8)+1),"")</f>
        <v/>
      </c>
      <c r="AA9" s="138" t="str">
        <f ca="1">IFERROR(CONCATENATE($D9,": ",INDIRECT(ADDRESS(COUNTIF($D$1:$D9,$D9)+3,COLUMN($AS8),4,1,$D9))),"")</f>
        <v xml:space="preserve">Struktur: </v>
      </c>
      <c r="AB9" s="138" t="str">
        <f ca="1">IFERROR(INDIRECT(ADDRESS(COUNTIF($D$1:$D9,$D9)+3,COLUMN($AT8),4,1,$D9)),"")</f>
        <v/>
      </c>
      <c r="AC9" s="138" t="str">
        <f t="shared" ca="1" si="4"/>
        <v/>
      </c>
      <c r="AD9" s="138" t="str">
        <f ca="1">IFERROR(IF(OR(AND(AE9="",AF9=""),AND(AE9=0,AF9=0),AND(AE9=CONCATENATE($D9,": "),AF9=""),AND(AE9=CONCATENATE($D9,": "),AF9=0)),"",MAX(AD$1:AD8)+1),"")</f>
        <v/>
      </c>
      <c r="AE9" s="138" t="str">
        <f ca="1">IFERROR(CONCATENATE($D9,": ",INDIRECT(ADDRESS(COUNTIF($D$1:$D9,$D9)+3,COLUMN($AV8),4,1,$D9))),"")</f>
        <v xml:space="preserve">Struktur: </v>
      </c>
      <c r="AF9" s="138" t="str">
        <f ca="1">IFERROR(INDIRECT(ADDRESS(COUNTIF($D$1:$D9,$D9)+3,COLUMN($AW8),4,1,$D9)),"")</f>
        <v/>
      </c>
    </row>
    <row r="10" spans="1:32" x14ac:dyDescent="0.25">
      <c r="A10" s="123">
        <v>9</v>
      </c>
      <c r="B10" s="136"/>
      <c r="C10" s="142" t="s">
        <v>235</v>
      </c>
      <c r="D10" s="138" t="str">
        <f t="shared" si="0"/>
        <v>Struktur</v>
      </c>
      <c r="E10" s="138" t="str">
        <f>CONCATENATE("Hinweis ",COUNTIF($D$1:D9,D10)+1)</f>
        <v>Hinweis 9</v>
      </c>
      <c r="F10" s="138" t="str">
        <f ca="1">IFERROR(IF(OR(AND(G10="",H10=""),AND(G10=0,H10=0),AND(G10=CONCATENATE(D10,": "),H10=""),AND(G10=CONCATENATE(D10,": "),H10=0)),"",MAX(F$1:F9)+1),"")</f>
        <v/>
      </c>
      <c r="G10" s="138" t="str">
        <f ca="1">IFERROR(CONCATENATE($D10,": ",INDIRECT(ADDRESS(COUNTIF($D$1:$D10,$D10)+3,COLUMN($AG9),4,1,$D10))),"")</f>
        <v xml:space="preserve">Struktur: </v>
      </c>
      <c r="H10" s="138" t="str">
        <f ca="1">IFERROR(INDIRECT(ADDRESS(COUNTIF($D$1:$D10,$D10)+3,COLUMN($AH9),4,1,$D10)),"")</f>
        <v/>
      </c>
      <c r="I10" s="138" t="str">
        <f>CONCATENATE("Abweichung ",COUNTIF($D$1:D9,D10)+1)</f>
        <v>Abweichung 9</v>
      </c>
      <c r="J10" s="138" t="str">
        <f ca="1">IFERROR(IF(OR(AND(K10="",L10=""),AND(K10=0,L10=0),AND(K10=CONCATENATE($D10,": "),L10=""),AND(K10=CONCATENATE($D10,": "),L10=0)),"",MAX(J$1:J9)+1),"")</f>
        <v/>
      </c>
      <c r="K10" s="138" t="str">
        <f ca="1">IFERROR(CONCATENATE($D10,": ",INDIRECT(ADDRESS(COUNTIF($D$1:$D10,$D10)+3,COLUMN($AJ9),4,1,$D10))),"")</f>
        <v xml:space="preserve">Struktur: </v>
      </c>
      <c r="L10" s="138" t="str">
        <f ca="1">IFERROR(INDIRECT(ADDRESS(COUNTIF($D$1:$D10,$D10)+3,COLUMN($AK9),4,1,$D10)),"")</f>
        <v/>
      </c>
      <c r="M10" s="138"/>
      <c r="N10" s="138"/>
      <c r="O10" s="138" t="str">
        <f t="shared" si="1"/>
        <v>Hinweis 9</v>
      </c>
      <c r="P10" s="138" t="str">
        <f ca="1">IFERROR(IF(OR(AND(Q10="",R10=""),AND(Q10=0,R10=0),AND(Q10=CONCATENATE($D10,": "),R10=""),AND(Q10=CONCATENATE($D10,": "),R10=0)),"",MAX(P$1:P9)+1),"")</f>
        <v/>
      </c>
      <c r="Q10" s="138" t="str">
        <f ca="1">IFERROR(CONCATENATE($D10,": ",INDIRECT(ADDRESS(COUNTIF($D$1:$D10,$D10)+3,COLUMN($AM9),4,1,$D10))),"")</f>
        <v xml:space="preserve">Struktur: </v>
      </c>
      <c r="R10" s="138" t="str">
        <f ca="1">IFERROR(INDIRECT(ADDRESS(COUNTIF($D$1:$D10,$D10)+3,COLUMN($AN9),4,1,$D10)),"")</f>
        <v/>
      </c>
      <c r="S10" s="138" t="str">
        <f t="shared" si="2"/>
        <v>Abweichung 9</v>
      </c>
      <c r="T10" s="138" t="str">
        <f ca="1">IFERROR(IF(OR(AND(U10="",V10=""),AND(U10=0,V10=0),AND(U10=CONCATENATE($D10,": "),V10=""),AND(U10=CONCATENATE($D10,": "),V10=0)),"",MAX(T$1:T9)+1),"")</f>
        <v/>
      </c>
      <c r="U10" s="138" t="str">
        <f ca="1">IFERROR(CONCATENATE($D10,": ",INDIRECT(ADDRESS(COUNTIF($D$1:$D10,$D10)+3,COLUMN($AP9),4,1,$D10))),"")</f>
        <v xml:space="preserve">Struktur: </v>
      </c>
      <c r="V10" s="138" t="str">
        <f ca="1">IFERROR(INDIRECT(ADDRESS(COUNTIF($D$1:$D10,$D10)+3,COLUMN($AQ9),4,1,$D10)),"")</f>
        <v/>
      </c>
      <c r="W10" s="138"/>
      <c r="X10" s="138"/>
      <c r="Y10" s="138">
        <f t="shared" si="3"/>
        <v>0</v>
      </c>
      <c r="Z10" s="138" t="str">
        <f ca="1">IFERROR(IF(OR(AND(AA10="",AB10=""),AND(AA10=0,AB10=0),AND(AA10=CONCATENATE($D10,": "),AB10=""),AND(AA10=CONCATENATE($D10,": "),AB10=0)),"",MAX(Z$1:Z9)+1),"")</f>
        <v/>
      </c>
      <c r="AA10" s="138" t="str">
        <f ca="1">IFERROR(CONCATENATE($D10,": ",INDIRECT(ADDRESS(COUNTIF($D$1:$D10,$D10)+3,COLUMN($AS9),4,1,$D10))),"")</f>
        <v xml:space="preserve">Struktur: </v>
      </c>
      <c r="AB10" s="138" t="str">
        <f ca="1">IFERROR(INDIRECT(ADDRESS(COUNTIF($D$1:$D10,$D10)+3,COLUMN($AT9),4,1,$D10)),"")</f>
        <v/>
      </c>
      <c r="AC10" s="138" t="str">
        <f t="shared" ca="1" si="4"/>
        <v/>
      </c>
      <c r="AD10" s="138" t="str">
        <f ca="1">IFERROR(IF(OR(AND(AE10="",AF10=""),AND(AE10=0,AF10=0),AND(AE10=CONCATENATE($D10,": "),AF10=""),AND(AE10=CONCATENATE($D10,": "),AF10=0)),"",MAX(AD$1:AD9)+1),"")</f>
        <v/>
      </c>
      <c r="AE10" s="138" t="str">
        <f ca="1">IFERROR(CONCATENATE($D10,": ",INDIRECT(ADDRESS(COUNTIF($D$1:$D10,$D10)+3,COLUMN($AV9),4,1,$D10))),"")</f>
        <v xml:space="preserve">Struktur: </v>
      </c>
      <c r="AF10" s="138" t="str">
        <f ca="1">IFERROR(INDIRECT(ADDRESS(COUNTIF($D$1:$D10,$D10)+3,COLUMN($AW9),4,1,$D10)),"")</f>
        <v/>
      </c>
    </row>
    <row r="11" spans="1:32" x14ac:dyDescent="0.25">
      <c r="A11" s="123">
        <v>10</v>
      </c>
      <c r="B11" s="136"/>
      <c r="C11" s="143" t="str">
        <f ca="1">IF(MAX(T2:T1001)=0,"keine",MAX(T2:T1001))</f>
        <v>keine</v>
      </c>
      <c r="D11" s="138" t="str">
        <f t="shared" si="0"/>
        <v>Struktur</v>
      </c>
      <c r="E11" s="138" t="str">
        <f>CONCATENATE("Hinweis ",COUNTIF($D$1:D10,D11)+1)</f>
        <v>Hinweis 10</v>
      </c>
      <c r="F11" s="138" t="str">
        <f ca="1">IFERROR(IF(OR(AND(G11="",H11=""),AND(G11=0,H11=0),AND(G11=CONCATENATE(D11,": "),H11=""),AND(G11=CONCATENATE(D11,": "),H11=0)),"",MAX(F$1:F10)+1),"")</f>
        <v/>
      </c>
      <c r="G11" s="138" t="str">
        <f ca="1">IFERROR(CONCATENATE($D11,": ",INDIRECT(ADDRESS(COUNTIF($D$1:$D11,$D11)+3,COLUMN($AG10),4,1,$D11))),"")</f>
        <v xml:space="preserve">Struktur: </v>
      </c>
      <c r="H11" s="138" t="str">
        <f ca="1">IFERROR(INDIRECT(ADDRESS(COUNTIF($D$1:$D11,$D11)+3,COLUMN($AH10),4,1,$D11)),"")</f>
        <v/>
      </c>
      <c r="I11" s="138" t="str">
        <f>CONCATENATE("Abweichung ",COUNTIF($D$1:D10,D11)+1)</f>
        <v>Abweichung 10</v>
      </c>
      <c r="J11" s="138" t="str">
        <f ca="1">IFERROR(IF(OR(AND(K11="",L11=""),AND(K11=0,L11=0),AND(K11=CONCATENATE($D11,": "),L11=""),AND(K11=CONCATENATE($D11,": "),L11=0)),"",MAX(J$1:J10)+1),"")</f>
        <v/>
      </c>
      <c r="K11" s="138" t="str">
        <f ca="1">IFERROR(CONCATENATE($D11,": ",INDIRECT(ADDRESS(COUNTIF($D$1:$D11,$D11)+3,COLUMN($AJ10),4,1,$D11))),"")</f>
        <v xml:space="preserve">Struktur: </v>
      </c>
      <c r="L11" s="138" t="str">
        <f ca="1">IFERROR(INDIRECT(ADDRESS(COUNTIF($D$1:$D11,$D11)+3,COLUMN($AK10),4,1,$D11)),"")</f>
        <v/>
      </c>
      <c r="M11" s="138"/>
      <c r="N11" s="138"/>
      <c r="O11" s="138" t="str">
        <f t="shared" si="1"/>
        <v>Hinweis 10</v>
      </c>
      <c r="P11" s="138" t="str">
        <f ca="1">IFERROR(IF(OR(AND(Q11="",R11=""),AND(Q11=0,R11=0),AND(Q11=CONCATENATE($D11,": "),R11=""),AND(Q11=CONCATENATE($D11,": "),R11=0)),"",MAX(P$1:P10)+1),"")</f>
        <v/>
      </c>
      <c r="Q11" s="138" t="str">
        <f ca="1">IFERROR(CONCATENATE($D11,": ",INDIRECT(ADDRESS(COUNTIF($D$1:$D11,$D11)+3,COLUMN($AM10),4,1,$D11))),"")</f>
        <v xml:space="preserve">Struktur: </v>
      </c>
      <c r="R11" s="138" t="str">
        <f ca="1">IFERROR(INDIRECT(ADDRESS(COUNTIF($D$1:$D11,$D11)+3,COLUMN($AN10),4,1,$D11)),"")</f>
        <v/>
      </c>
      <c r="S11" s="138" t="str">
        <f t="shared" si="2"/>
        <v>Abweichung 10</v>
      </c>
      <c r="T11" s="138" t="str">
        <f ca="1">IFERROR(IF(OR(AND(U11="",V11=""),AND(U11=0,V11=0),AND(U11=CONCATENATE($D11,": "),V11=""),AND(U11=CONCATENATE($D11,": "),V11=0)),"",MAX(T$1:T10)+1),"")</f>
        <v/>
      </c>
      <c r="U11" s="138" t="str">
        <f ca="1">IFERROR(CONCATENATE($D11,": ",INDIRECT(ADDRESS(COUNTIF($D$1:$D11,$D11)+3,COLUMN($AP10),4,1,$D11))),"")</f>
        <v xml:space="preserve">Struktur: </v>
      </c>
      <c r="V11" s="138" t="str">
        <f ca="1">IFERROR(INDIRECT(ADDRESS(COUNTIF($D$1:$D11,$D11)+3,COLUMN($AQ10),4,1,$D11)),"")</f>
        <v/>
      </c>
      <c r="W11" s="138"/>
      <c r="X11" s="138"/>
      <c r="Y11" s="138">
        <f t="shared" si="3"/>
        <v>0</v>
      </c>
      <c r="Z11" s="138" t="str">
        <f ca="1">IFERROR(IF(OR(AND(AA11="",AB11=""),AND(AA11=0,AB11=0),AND(AA11=CONCATENATE($D11,": "),AB11=""),AND(AA11=CONCATENATE($D11,": "),AB11=0)),"",MAX(Z$1:Z10)+1),"")</f>
        <v/>
      </c>
      <c r="AA11" s="138" t="str">
        <f ca="1">IFERROR(CONCATENATE($D11,": ",INDIRECT(ADDRESS(COUNTIF($D$1:$D11,$D11)+3,COLUMN($AS10),4,1,$D11))),"")</f>
        <v xml:space="preserve">Struktur: </v>
      </c>
      <c r="AB11" s="138" t="str">
        <f ca="1">IFERROR(INDIRECT(ADDRESS(COUNTIF($D$1:$D11,$D11)+3,COLUMN($AT10),4,1,$D11)),"")</f>
        <v/>
      </c>
      <c r="AC11" s="138" t="str">
        <f t="shared" ca="1" si="4"/>
        <v/>
      </c>
      <c r="AD11" s="138" t="str">
        <f ca="1">IFERROR(IF(OR(AND(AE11="",AF11=""),AND(AE11=0,AF11=0),AND(AE11=CONCATENATE($D11,": "),AF11=""),AND(AE11=CONCATENATE($D11,": "),AF11=0)),"",MAX(AD$1:AD10)+1),"")</f>
        <v/>
      </c>
      <c r="AE11" s="138" t="str">
        <f ca="1">IFERROR(CONCATENATE($D11,": ",INDIRECT(ADDRESS(COUNTIF($D$1:$D11,$D11)+3,COLUMN($AV10),4,1,$D11))),"")</f>
        <v xml:space="preserve">Struktur: </v>
      </c>
      <c r="AF11" s="138" t="str">
        <f ca="1">IFERROR(INDIRECT(ADDRESS(COUNTIF($D$1:$D11,$D11)+3,COLUMN($AW10),4,1,$D11)),"")</f>
        <v/>
      </c>
    </row>
    <row r="12" spans="1:32" x14ac:dyDescent="0.25">
      <c r="A12" s="123">
        <v>11</v>
      </c>
      <c r="B12" s="136"/>
      <c r="C12" s="144" t="s">
        <v>236</v>
      </c>
      <c r="D12" s="138" t="str">
        <f t="shared" si="0"/>
        <v>Struktur</v>
      </c>
      <c r="E12" s="138" t="str">
        <f>CONCATENATE("Hinweis ",COUNTIF($D$1:D11,D12)+1)</f>
        <v>Hinweis 11</v>
      </c>
      <c r="F12" s="138" t="str">
        <f ca="1">IFERROR(IF(OR(AND(G12="",H12=""),AND(G12=0,H12=0),AND(G12=CONCATENATE(D12,": "),H12=""),AND(G12=CONCATENATE(D12,": "),H12=0)),"",MAX(F$1:F11)+1),"")</f>
        <v/>
      </c>
      <c r="G12" s="138" t="str">
        <f ca="1">IFERROR(CONCATENATE($D12,": ",INDIRECT(ADDRESS(COUNTIF($D$1:$D12,$D12)+3,COLUMN($AG11),4,1,$D12))),"")</f>
        <v xml:space="preserve">Struktur: </v>
      </c>
      <c r="H12" s="138" t="str">
        <f ca="1">IFERROR(INDIRECT(ADDRESS(COUNTIF($D$1:$D12,$D12)+3,COLUMN($AH11),4,1,$D12)),"")</f>
        <v/>
      </c>
      <c r="I12" s="138" t="str">
        <f>CONCATENATE("Abweichung ",COUNTIF($D$1:D11,D12)+1)</f>
        <v>Abweichung 11</v>
      </c>
      <c r="J12" s="138" t="str">
        <f ca="1">IFERROR(IF(OR(AND(K12="",L12=""),AND(K12=0,L12=0),AND(K12=CONCATENATE($D12,": "),L12=""),AND(K12=CONCATENATE($D12,": "),L12=0)),"",MAX(J$1:J11)+1),"")</f>
        <v/>
      </c>
      <c r="K12" s="138" t="str">
        <f ca="1">IFERROR(CONCATENATE($D12,": ",INDIRECT(ADDRESS(COUNTIF($D$1:$D12,$D12)+3,COLUMN($AJ11),4,1,$D12))),"")</f>
        <v xml:space="preserve">Struktur: </v>
      </c>
      <c r="L12" s="138" t="str">
        <f ca="1">IFERROR(INDIRECT(ADDRESS(COUNTIF($D$1:$D12,$D12)+3,COLUMN($AK11),4,1,$D12)),"")</f>
        <v/>
      </c>
      <c r="M12" s="138"/>
      <c r="N12" s="138"/>
      <c r="O12" s="138" t="str">
        <f t="shared" si="1"/>
        <v>Hinweis 11</v>
      </c>
      <c r="P12" s="138" t="str">
        <f ca="1">IFERROR(IF(OR(AND(Q12="",R12=""),AND(Q12=0,R12=0),AND(Q12=CONCATENATE($D12,": "),R12=""),AND(Q12=CONCATENATE($D12,": "),R12=0)),"",MAX(P$1:P11)+1),"")</f>
        <v/>
      </c>
      <c r="Q12" s="138" t="str">
        <f ca="1">IFERROR(CONCATENATE($D12,": ",INDIRECT(ADDRESS(COUNTIF($D$1:$D12,$D12)+3,COLUMN($AM11),4,1,$D12))),"")</f>
        <v xml:space="preserve">Struktur: </v>
      </c>
      <c r="R12" s="138" t="str">
        <f ca="1">IFERROR(INDIRECT(ADDRESS(COUNTIF($D$1:$D12,$D12)+3,COLUMN($AN11),4,1,$D12)),"")</f>
        <v/>
      </c>
      <c r="S12" s="138" t="str">
        <f t="shared" si="2"/>
        <v>Abweichung 11</v>
      </c>
      <c r="T12" s="138" t="str">
        <f ca="1">IFERROR(IF(OR(AND(U12="",V12=""),AND(U12=0,V12=0),AND(U12=CONCATENATE($D12,": "),V12=""),AND(U12=CONCATENATE($D12,": "),V12=0)),"",MAX(T$1:T11)+1),"")</f>
        <v/>
      </c>
      <c r="U12" s="138" t="str">
        <f ca="1">IFERROR(CONCATENATE($D12,": ",INDIRECT(ADDRESS(COUNTIF($D$1:$D12,$D12)+3,COLUMN($AP11),4,1,$D12))),"")</f>
        <v xml:space="preserve">Struktur: </v>
      </c>
      <c r="V12" s="138" t="str">
        <f ca="1">IFERROR(INDIRECT(ADDRESS(COUNTIF($D$1:$D12,$D12)+3,COLUMN($AQ11),4,1,$D12)),"")</f>
        <v/>
      </c>
      <c r="W12" s="138"/>
      <c r="X12" s="138"/>
      <c r="Y12" s="138">
        <f t="shared" si="3"/>
        <v>0</v>
      </c>
      <c r="Z12" s="138" t="str">
        <f ca="1">IFERROR(IF(OR(AND(AA12="",AB12=""),AND(AA12=0,AB12=0),AND(AA12=CONCATENATE($D12,": "),AB12=""),AND(AA12=CONCATENATE($D12,": "),AB12=0)),"",MAX(Z$1:Z11)+1),"")</f>
        <v/>
      </c>
      <c r="AA12" s="138" t="str">
        <f ca="1">IFERROR(CONCATENATE($D12,": ",INDIRECT(ADDRESS(COUNTIF($D$1:$D12,$D12)+3,COLUMN($AS11),4,1,$D12))),"")</f>
        <v xml:space="preserve">Struktur: </v>
      </c>
      <c r="AB12" s="138" t="str">
        <f ca="1">IFERROR(INDIRECT(ADDRESS(COUNTIF($D$1:$D12,$D12)+3,COLUMN($AT11),4,1,$D12)),"")</f>
        <v/>
      </c>
      <c r="AC12" s="138" t="str">
        <f t="shared" ca="1" si="4"/>
        <v/>
      </c>
      <c r="AD12" s="138" t="str">
        <f ca="1">IFERROR(IF(OR(AND(AE12="",AF12=""),AND(AE12=0,AF12=0),AND(AE12=CONCATENATE($D12,": "),AF12=""),AND(AE12=CONCATENATE($D12,": "),AF12=0)),"",MAX(AD$1:AD11)+1),"")</f>
        <v/>
      </c>
      <c r="AE12" s="138" t="str">
        <f ca="1">IFERROR(CONCATENATE($D12,": ",INDIRECT(ADDRESS(COUNTIF($D$1:$D12,$D12)+3,COLUMN($AV11),4,1,$D12))),"")</f>
        <v xml:space="preserve">Struktur: </v>
      </c>
      <c r="AF12" s="138" t="str">
        <f ca="1">IFERROR(INDIRECT(ADDRESS(COUNTIF($D$1:$D12,$D12)+3,COLUMN($AW11),4,1,$D12)),"")</f>
        <v/>
      </c>
    </row>
    <row r="13" spans="1:32" ht="15.75" thickBot="1" x14ac:dyDescent="0.3">
      <c r="A13" s="123">
        <v>12</v>
      </c>
      <c r="B13" s="136"/>
      <c r="C13" s="145" t="str">
        <f ca="1">IF(MAX(P2:P1001)=0,"keine",MAX(P2:P1001))</f>
        <v>keine</v>
      </c>
      <c r="D13" s="138" t="str">
        <f t="shared" si="0"/>
        <v>Struktur</v>
      </c>
      <c r="E13" s="138" t="str">
        <f>CONCATENATE("Hinweis ",COUNTIF($D$1:D12,D13)+1)</f>
        <v>Hinweis 12</v>
      </c>
      <c r="F13" s="138" t="str">
        <f ca="1">IFERROR(IF(OR(AND(G13="",H13=""),AND(G13=0,H13=0),AND(G13=CONCATENATE(D13,": "),H13=""),AND(G13=CONCATENATE(D13,": "),H13=0)),"",MAX(F$1:F12)+1),"")</f>
        <v/>
      </c>
      <c r="G13" s="138" t="str">
        <f ca="1">IFERROR(CONCATENATE($D13,": ",INDIRECT(ADDRESS(COUNTIF($D$1:$D13,$D13)+3,COLUMN($AG12),4,1,$D13))),"")</f>
        <v xml:space="preserve">Struktur: </v>
      </c>
      <c r="H13" s="138" t="str">
        <f ca="1">IFERROR(INDIRECT(ADDRESS(COUNTIF($D$1:$D13,$D13)+3,COLUMN($AH12),4,1,$D13)),"")</f>
        <v/>
      </c>
      <c r="I13" s="138" t="str">
        <f>CONCATENATE("Abweichung ",COUNTIF($D$1:D12,D13)+1)</f>
        <v>Abweichung 12</v>
      </c>
      <c r="J13" s="138" t="str">
        <f ca="1">IFERROR(IF(OR(AND(K13="",L13=""),AND(K13=0,L13=0),AND(K13=CONCATENATE($D13,": "),L13=""),AND(K13=CONCATENATE($D13,": "),L13=0)),"",MAX(J$1:J12)+1),"")</f>
        <v/>
      </c>
      <c r="K13" s="138" t="str">
        <f ca="1">IFERROR(CONCATENATE($D13,": ",INDIRECT(ADDRESS(COUNTIF($D$1:$D13,$D13)+3,COLUMN($AJ12),4,1,$D13))),"")</f>
        <v xml:space="preserve">Struktur: </v>
      </c>
      <c r="L13" s="138" t="str">
        <f ca="1">IFERROR(INDIRECT(ADDRESS(COUNTIF($D$1:$D13,$D13)+3,COLUMN($AK12),4,1,$D13)),"")</f>
        <v/>
      </c>
      <c r="M13" s="138"/>
      <c r="N13" s="138"/>
      <c r="O13" s="138" t="str">
        <f t="shared" si="1"/>
        <v>Hinweis 12</v>
      </c>
      <c r="P13" s="138" t="str">
        <f ca="1">IFERROR(IF(OR(AND(Q13="",R13=""),AND(Q13=0,R13=0),AND(Q13=CONCATENATE($D13,": "),R13=""),AND(Q13=CONCATENATE($D13,": "),R13=0)),"",MAX(P$1:P12)+1),"")</f>
        <v/>
      </c>
      <c r="Q13" s="138" t="str">
        <f ca="1">IFERROR(CONCATENATE($D13,": ",INDIRECT(ADDRESS(COUNTIF($D$1:$D13,$D13)+3,COLUMN($AM12),4,1,$D13))),"")</f>
        <v xml:space="preserve">Struktur: </v>
      </c>
      <c r="R13" s="138" t="str">
        <f ca="1">IFERROR(INDIRECT(ADDRESS(COUNTIF($D$1:$D13,$D13)+3,COLUMN($AN12),4,1,$D13)),"")</f>
        <v/>
      </c>
      <c r="S13" s="138" t="str">
        <f t="shared" si="2"/>
        <v>Abweichung 12</v>
      </c>
      <c r="T13" s="138" t="str">
        <f ca="1">IFERROR(IF(OR(AND(U13="",V13=""),AND(U13=0,V13=0),AND(U13=CONCATENATE($D13,": "),V13=""),AND(U13=CONCATENATE($D13,": "),V13=0)),"",MAX(T$1:T12)+1),"")</f>
        <v/>
      </c>
      <c r="U13" s="138" t="str">
        <f ca="1">IFERROR(CONCATENATE($D13,": ",INDIRECT(ADDRESS(COUNTIF($D$1:$D13,$D13)+3,COLUMN($AP12),4,1,$D13))),"")</f>
        <v xml:space="preserve">Struktur: </v>
      </c>
      <c r="V13" s="138" t="str">
        <f ca="1">IFERROR(INDIRECT(ADDRESS(COUNTIF($D$1:$D13,$D13)+3,COLUMN($AQ12),4,1,$D13)),"")</f>
        <v/>
      </c>
      <c r="W13" s="138"/>
      <c r="X13" s="138"/>
      <c r="Y13" s="138">
        <f t="shared" si="3"/>
        <v>0</v>
      </c>
      <c r="Z13" s="138" t="str">
        <f ca="1">IFERROR(IF(OR(AND(AA13="",AB13=""),AND(AA13=0,AB13=0),AND(AA13=CONCATENATE($D13,": "),AB13=""),AND(AA13=CONCATENATE($D13,": "),AB13=0)),"",MAX(Z$1:Z12)+1),"")</f>
        <v/>
      </c>
      <c r="AA13" s="138" t="str">
        <f ca="1">IFERROR(CONCATENATE($D13,": ",INDIRECT(ADDRESS(COUNTIF($D$1:$D13,$D13)+3,COLUMN($AS12),4,1,$D13))),"")</f>
        <v xml:space="preserve">Struktur: </v>
      </c>
      <c r="AB13" s="138" t="str">
        <f ca="1">IFERROR(INDIRECT(ADDRESS(COUNTIF($D$1:$D13,$D13)+3,COLUMN($AT12),4,1,$D13)),"")</f>
        <v/>
      </c>
      <c r="AC13" s="138" t="str">
        <f t="shared" ca="1" si="4"/>
        <v/>
      </c>
      <c r="AD13" s="138" t="str">
        <f ca="1">IFERROR(IF(OR(AND(AE13="",AF13=""),AND(AE13=0,AF13=0),AND(AE13=CONCATENATE($D13,": "),AF13=""),AND(AE13=CONCATENATE($D13,": "),AF13=0)),"",MAX(AD$1:AD12)+1),"")</f>
        <v/>
      </c>
      <c r="AE13" s="138" t="str">
        <f ca="1">IFERROR(CONCATENATE($D13,": ",INDIRECT(ADDRESS(COUNTIF($D$1:$D13,$D13)+3,COLUMN($AV12),4,1,$D13))),"")</f>
        <v xml:space="preserve">Struktur: </v>
      </c>
      <c r="AF13" s="138" t="str">
        <f ca="1">IFERROR(INDIRECT(ADDRESS(COUNTIF($D$1:$D13,$D13)+3,COLUMN($AW12),4,1,$D13)),"")</f>
        <v/>
      </c>
    </row>
    <row r="14" spans="1:32" ht="15.75" thickBot="1" x14ac:dyDescent="0.3">
      <c r="A14" s="123">
        <v>13</v>
      </c>
      <c r="B14" s="136"/>
      <c r="D14" s="138" t="str">
        <f t="shared" si="0"/>
        <v>Struktur</v>
      </c>
      <c r="E14" s="138" t="str">
        <f>CONCATENATE("Hinweis ",COUNTIF($D$1:D13,D14)+1)</f>
        <v>Hinweis 13</v>
      </c>
      <c r="F14" s="138" t="str">
        <f ca="1">IFERROR(IF(OR(AND(G14="",H14=""),AND(G14=0,H14=0),AND(G14=CONCATENATE(D14,": "),H14=""),AND(G14=CONCATENATE(D14,": "),H14=0)),"",MAX(F$1:F13)+1),"")</f>
        <v/>
      </c>
      <c r="G14" s="138" t="str">
        <f ca="1">IFERROR(CONCATENATE($D14,": ",INDIRECT(ADDRESS(COUNTIF($D$1:$D14,$D14)+3,COLUMN($AG13),4,1,$D14))),"")</f>
        <v xml:space="preserve">Struktur: </v>
      </c>
      <c r="H14" s="138" t="str">
        <f ca="1">IFERROR(INDIRECT(ADDRESS(COUNTIF($D$1:$D14,$D14)+3,COLUMN($AH13),4,1,$D14)),"")</f>
        <v/>
      </c>
      <c r="I14" s="138" t="str">
        <f>CONCATENATE("Abweichung ",COUNTIF($D$1:D13,D14)+1)</f>
        <v>Abweichung 13</v>
      </c>
      <c r="J14" s="138" t="str">
        <f ca="1">IFERROR(IF(OR(AND(K14="",L14=""),AND(K14=0,L14=0),AND(K14=CONCATENATE($D14,": "),L14=""),AND(K14=CONCATENATE($D14,": "),L14=0)),"",MAX(J$1:J13)+1),"")</f>
        <v/>
      </c>
      <c r="K14" s="138" t="str">
        <f ca="1">IFERROR(CONCATENATE($D14,": ",INDIRECT(ADDRESS(COUNTIF($D$1:$D14,$D14)+3,COLUMN($AJ13),4,1,$D14))),"")</f>
        <v xml:space="preserve">Struktur: </v>
      </c>
      <c r="L14" s="138" t="str">
        <f ca="1">IFERROR(INDIRECT(ADDRESS(COUNTIF($D$1:$D14,$D14)+3,COLUMN($AK13),4,1,$D14)),"")</f>
        <v/>
      </c>
      <c r="M14" s="138"/>
      <c r="N14" s="138"/>
      <c r="O14" s="138" t="str">
        <f t="shared" si="1"/>
        <v>Hinweis 13</v>
      </c>
      <c r="P14" s="138" t="str">
        <f ca="1">IFERROR(IF(OR(AND(Q14="",R14=""),AND(Q14=0,R14=0),AND(Q14=CONCATENATE($D14,": "),R14=""),AND(Q14=CONCATENATE($D14,": "),R14=0)),"",MAX(P$1:P13)+1),"")</f>
        <v/>
      </c>
      <c r="Q14" s="138" t="str">
        <f ca="1">IFERROR(CONCATENATE($D14,": ",INDIRECT(ADDRESS(COUNTIF($D$1:$D14,$D14)+3,COLUMN($AM13),4,1,$D14))),"")</f>
        <v xml:space="preserve">Struktur: </v>
      </c>
      <c r="R14" s="138" t="str">
        <f ca="1">IFERROR(INDIRECT(ADDRESS(COUNTIF($D$1:$D14,$D14)+3,COLUMN($AN13),4,1,$D14)),"")</f>
        <v/>
      </c>
      <c r="S14" s="138" t="str">
        <f t="shared" si="2"/>
        <v>Abweichung 13</v>
      </c>
      <c r="T14" s="138" t="str">
        <f ca="1">IFERROR(IF(OR(AND(U14="",V14=""),AND(U14=0,V14=0),AND(U14=CONCATENATE($D14,": "),V14=""),AND(U14=CONCATENATE($D14,": "),V14=0)),"",MAX(T$1:T13)+1),"")</f>
        <v/>
      </c>
      <c r="U14" s="138" t="str">
        <f ca="1">IFERROR(CONCATENATE($D14,": ",INDIRECT(ADDRESS(COUNTIF($D$1:$D14,$D14)+3,COLUMN($AP13),4,1,$D14))),"")</f>
        <v xml:space="preserve">Struktur: </v>
      </c>
      <c r="V14" s="138" t="str">
        <f ca="1">IFERROR(INDIRECT(ADDRESS(COUNTIF($D$1:$D14,$D14)+3,COLUMN($AQ13),4,1,$D14)),"")</f>
        <v/>
      </c>
      <c r="W14" s="138"/>
      <c r="X14" s="138"/>
      <c r="Y14" s="138">
        <f t="shared" si="3"/>
        <v>0</v>
      </c>
      <c r="Z14" s="138" t="str">
        <f ca="1">IFERROR(IF(OR(AND(AA14="",AB14=""),AND(AA14=0,AB14=0),AND(AA14=CONCATENATE($D14,": "),AB14=""),AND(AA14=CONCATENATE($D14,": "),AB14=0)),"",MAX(Z$1:Z13)+1),"")</f>
        <v/>
      </c>
      <c r="AA14" s="138" t="str">
        <f ca="1">IFERROR(CONCATENATE($D14,": ",INDIRECT(ADDRESS(COUNTIF($D$1:$D14,$D14)+3,COLUMN($AS13),4,1,$D14))),"")</f>
        <v xml:space="preserve">Struktur: </v>
      </c>
      <c r="AB14" s="138" t="str">
        <f ca="1">IFERROR(INDIRECT(ADDRESS(COUNTIF($D$1:$D14,$D14)+3,COLUMN($AT13),4,1,$D14)),"")</f>
        <v/>
      </c>
      <c r="AC14" s="138" t="str">
        <f t="shared" ca="1" si="4"/>
        <v/>
      </c>
      <c r="AD14" s="138" t="str">
        <f ca="1">IFERROR(IF(OR(AND(AE14="",AF14=""),AND(AE14=0,AF14=0),AND(AE14=CONCATENATE($D14,": "),AF14=""),AND(AE14=CONCATENATE($D14,": "),AF14=0)),"",MAX(AD$1:AD13)+1),"")</f>
        <v/>
      </c>
      <c r="AE14" s="138" t="str">
        <f ca="1">IFERROR(CONCATENATE($D14,": ",INDIRECT(ADDRESS(COUNTIF($D$1:$D14,$D14)+3,COLUMN($AV13),4,1,$D14))),"")</f>
        <v xml:space="preserve">Struktur: </v>
      </c>
      <c r="AF14" s="138" t="str">
        <f ca="1">IFERROR(INDIRECT(ADDRESS(COUNTIF($D$1:$D14,$D14)+3,COLUMN($AW13),4,1,$D14)),"")</f>
        <v/>
      </c>
    </row>
    <row r="15" spans="1:32" x14ac:dyDescent="0.25">
      <c r="A15" s="123">
        <v>14</v>
      </c>
      <c r="B15" s="136"/>
      <c r="C15" s="142" t="s">
        <v>402</v>
      </c>
      <c r="D15" s="138" t="str">
        <f t="shared" si="0"/>
        <v>Struktur</v>
      </c>
      <c r="E15" s="138" t="str">
        <f>CONCATENATE("Hinweis ",COUNTIF($D$1:D14,D15)+1)</f>
        <v>Hinweis 14</v>
      </c>
      <c r="F15" s="138" t="str">
        <f ca="1">IFERROR(IF(OR(AND(G15="",H15=""),AND(G15=0,H15=0),AND(G15=CONCATENATE(D15,": "),H15=""),AND(G15=CONCATENATE(D15,": "),H15=0)),"",MAX(F$1:F14)+1),"")</f>
        <v/>
      </c>
      <c r="G15" s="138" t="str">
        <f ca="1">IFERROR(CONCATENATE($D15,": ",INDIRECT(ADDRESS(COUNTIF($D$1:$D15,$D15)+3,COLUMN($AG14),4,1,$D15))),"")</f>
        <v xml:space="preserve">Struktur: </v>
      </c>
      <c r="H15" s="138" t="str">
        <f ca="1">IFERROR(INDIRECT(ADDRESS(COUNTIF($D$1:$D15,$D15)+3,COLUMN($AH14),4,1,$D15)),"")</f>
        <v/>
      </c>
      <c r="I15" s="138" t="str">
        <f>CONCATENATE("Abweichung ",COUNTIF($D$1:D14,D15)+1)</f>
        <v>Abweichung 14</v>
      </c>
      <c r="J15" s="138" t="str">
        <f ca="1">IFERROR(IF(OR(AND(K15="",L15=""),AND(K15=0,L15=0),AND(K15=CONCATENATE($D15,": "),L15=""),AND(K15=CONCATENATE($D15,": "),L15=0)),"",MAX(J$1:J14)+1),"")</f>
        <v/>
      </c>
      <c r="K15" s="138" t="str">
        <f ca="1">IFERROR(CONCATENATE($D15,": ",INDIRECT(ADDRESS(COUNTIF($D$1:$D15,$D15)+3,COLUMN($AJ14),4,1,$D15))),"")</f>
        <v xml:space="preserve">Struktur: </v>
      </c>
      <c r="L15" s="138" t="str">
        <f ca="1">IFERROR(INDIRECT(ADDRESS(COUNTIF($D$1:$D15,$D15)+3,COLUMN($AK14),4,1,$D15)),"")</f>
        <v/>
      </c>
      <c r="M15" s="138"/>
      <c r="N15" s="138"/>
      <c r="O15" s="138" t="str">
        <f t="shared" si="1"/>
        <v>Hinweis 14</v>
      </c>
      <c r="P15" s="138" t="str">
        <f ca="1">IFERROR(IF(OR(AND(Q15="",R15=""),AND(Q15=0,R15=0),AND(Q15=CONCATENATE($D15,": "),R15=""),AND(Q15=CONCATENATE($D15,": "),R15=0)),"",MAX(P$1:P14)+1),"")</f>
        <v/>
      </c>
      <c r="Q15" s="138" t="str">
        <f ca="1">IFERROR(CONCATENATE($D15,": ",INDIRECT(ADDRESS(COUNTIF($D$1:$D15,$D15)+3,COLUMN($AM14),4,1,$D15))),"")</f>
        <v xml:space="preserve">Struktur: </v>
      </c>
      <c r="R15" s="138" t="str">
        <f ca="1">IFERROR(INDIRECT(ADDRESS(COUNTIF($D$1:$D15,$D15)+3,COLUMN($AN14),4,1,$D15)),"")</f>
        <v/>
      </c>
      <c r="S15" s="138" t="str">
        <f t="shared" si="2"/>
        <v>Abweichung 14</v>
      </c>
      <c r="T15" s="138" t="str">
        <f ca="1">IFERROR(IF(OR(AND(U15="",V15=""),AND(U15=0,V15=0),AND(U15=CONCATENATE($D15,": "),V15=""),AND(U15=CONCATENATE($D15,": "),V15=0)),"",MAX(T$1:T14)+1),"")</f>
        <v/>
      </c>
      <c r="U15" s="138" t="str">
        <f ca="1">IFERROR(CONCATENATE($D15,": ",INDIRECT(ADDRESS(COUNTIF($D$1:$D15,$D15)+3,COLUMN($AP14),4,1,$D15))),"")</f>
        <v xml:space="preserve">Struktur: </v>
      </c>
      <c r="V15" s="138" t="str">
        <f ca="1">IFERROR(INDIRECT(ADDRESS(COUNTIF($D$1:$D15,$D15)+3,COLUMN($AQ14),4,1,$D15)),"")</f>
        <v/>
      </c>
      <c r="W15" s="138"/>
      <c r="X15" s="138"/>
      <c r="Y15" s="138">
        <f t="shared" si="3"/>
        <v>0</v>
      </c>
      <c r="Z15" s="138" t="str">
        <f ca="1">IFERROR(IF(OR(AND(AA15="",AB15=""),AND(AA15=0,AB15=0),AND(AA15=CONCATENATE($D15,": "),AB15=""),AND(AA15=CONCATENATE($D15,": "),AB15=0)),"",MAX(Z$1:Z14)+1),"")</f>
        <v/>
      </c>
      <c r="AA15" s="138" t="str">
        <f ca="1">IFERROR(CONCATENATE($D15,": ",INDIRECT(ADDRESS(COUNTIF($D$1:$D15,$D15)+3,COLUMN($AS14),4,1,$D15))),"")</f>
        <v xml:space="preserve">Struktur: </v>
      </c>
      <c r="AB15" s="138" t="str">
        <f ca="1">IFERROR(INDIRECT(ADDRESS(COUNTIF($D$1:$D15,$D15)+3,COLUMN($AT14),4,1,$D15)),"")</f>
        <v/>
      </c>
      <c r="AC15" s="138" t="str">
        <f t="shared" ca="1" si="4"/>
        <v/>
      </c>
      <c r="AD15" s="138" t="str">
        <f ca="1">IFERROR(IF(OR(AND(AE15="",AF15=""),AND(AE15=0,AF15=0),AND(AE15=CONCATENATE($D15,": "),AF15=""),AND(AE15=CONCATENATE($D15,": "),AF15=0)),"",MAX(AD$1:AD14)+1),"")</f>
        <v/>
      </c>
      <c r="AE15" s="138" t="str">
        <f ca="1">IFERROR(CONCATENATE($D15,": ",INDIRECT(ADDRESS(COUNTIF($D$1:$D15,$D15)+3,COLUMN($AV14),4,1,$D15))),"")</f>
        <v xml:space="preserve">Struktur: </v>
      </c>
      <c r="AF15" s="138" t="str">
        <f ca="1">IFERROR(INDIRECT(ADDRESS(COUNTIF($D$1:$D15,$D15)+3,COLUMN($AW14),4,1,$D15)),"")</f>
        <v/>
      </c>
    </row>
    <row r="16" spans="1:32" x14ac:dyDescent="0.25">
      <c r="C16" s="143" t="str">
        <f ca="1">IF(MAX(AD1:AD1006)=0,"keine",MAX(AD1:AD1006))</f>
        <v>keine</v>
      </c>
      <c r="D16" s="138" t="str">
        <f t="shared" si="0"/>
        <v>Struktur</v>
      </c>
      <c r="E16" s="138" t="str">
        <f>CONCATENATE("Hinweis ",COUNTIF($D$1:D15,D16)+1)</f>
        <v>Hinweis 15</v>
      </c>
      <c r="F16" s="138" t="str">
        <f ca="1">IFERROR(IF(OR(AND(G16="",H16=""),AND(G16=0,H16=0),AND(G16=CONCATENATE(D16,": "),H16=""),AND(G16=CONCATENATE(D16,": "),H16=0)),"",MAX(F$1:F15)+1),"")</f>
        <v/>
      </c>
      <c r="G16" s="138" t="str">
        <f ca="1">IFERROR(CONCATENATE($D16,": ",INDIRECT(ADDRESS(COUNTIF($D$1:$D16,$D16)+3,COLUMN($AG15),4,1,$D16))),"")</f>
        <v xml:space="preserve">Struktur: </v>
      </c>
      <c r="H16" s="138" t="str">
        <f ca="1">IFERROR(INDIRECT(ADDRESS(COUNTIF($D$1:$D16,$D16)+3,COLUMN($AH15),4,1,$D16)),"")</f>
        <v/>
      </c>
      <c r="I16" s="138" t="str">
        <f>CONCATENATE("Abweichung ",COUNTIF($D$1:D15,D16)+1)</f>
        <v>Abweichung 15</v>
      </c>
      <c r="J16" s="138" t="str">
        <f ca="1">IFERROR(IF(OR(AND(K16="",L16=""),AND(K16=0,L16=0),AND(K16=CONCATENATE($D16,": "),L16=""),AND(K16=CONCATENATE($D16,": "),L16=0)),"",MAX(J$1:J15)+1),"")</f>
        <v/>
      </c>
      <c r="K16" s="138" t="str">
        <f ca="1">IFERROR(CONCATENATE($D16,": ",INDIRECT(ADDRESS(COUNTIF($D$1:$D16,$D16)+3,COLUMN($AJ15),4,1,$D16))),"")</f>
        <v xml:space="preserve">Struktur: </v>
      </c>
      <c r="L16" s="138" t="str">
        <f ca="1">IFERROR(INDIRECT(ADDRESS(COUNTIF($D$1:$D16,$D16)+3,COLUMN($AK15),4,1,$D16)),"")</f>
        <v/>
      </c>
      <c r="M16" s="138"/>
      <c r="N16" s="138"/>
      <c r="O16" s="138" t="str">
        <f t="shared" si="1"/>
        <v>Hinweis 15</v>
      </c>
      <c r="P16" s="138" t="str">
        <f ca="1">IFERROR(IF(OR(AND(Q16="",R16=""),AND(Q16=0,R16=0),AND(Q16=CONCATENATE($D16,": "),R16=""),AND(Q16=CONCATENATE($D16,": "),R16=0)),"",MAX(P$1:P15)+1),"")</f>
        <v/>
      </c>
      <c r="Q16" s="138" t="str">
        <f ca="1">IFERROR(CONCATENATE($D16,": ",INDIRECT(ADDRESS(COUNTIF($D$1:$D16,$D16)+3,COLUMN($AM15),4,1,$D16))),"")</f>
        <v xml:space="preserve">Struktur: </v>
      </c>
      <c r="R16" s="138" t="str">
        <f ca="1">IFERROR(INDIRECT(ADDRESS(COUNTIF($D$1:$D16,$D16)+3,COLUMN($AN15),4,1,$D16)),"")</f>
        <v/>
      </c>
      <c r="S16" s="138" t="str">
        <f t="shared" si="2"/>
        <v>Abweichung 15</v>
      </c>
      <c r="T16" s="138" t="str">
        <f ca="1">IFERROR(IF(OR(AND(U16="",V16=""),AND(U16=0,V16=0),AND(U16=CONCATENATE($D16,": "),V16=""),AND(U16=CONCATENATE($D16,": "),V16=0)),"",MAX(T$1:T15)+1),"")</f>
        <v/>
      </c>
      <c r="U16" s="138" t="str">
        <f ca="1">IFERROR(CONCATENATE($D16,": ",INDIRECT(ADDRESS(COUNTIF($D$1:$D16,$D16)+3,COLUMN($AP15),4,1,$D16))),"")</f>
        <v xml:space="preserve">Struktur: </v>
      </c>
      <c r="V16" s="138" t="str">
        <f ca="1">IFERROR(INDIRECT(ADDRESS(COUNTIF($D$1:$D16,$D16)+3,COLUMN($AQ15),4,1,$D16)),"")</f>
        <v/>
      </c>
      <c r="W16" s="138"/>
      <c r="X16" s="138"/>
      <c r="Y16" s="138">
        <f t="shared" si="3"/>
        <v>0</v>
      </c>
      <c r="Z16" s="138" t="str">
        <f ca="1">IFERROR(IF(OR(AND(AA16="",AB16=""),AND(AA16=0,AB16=0),AND(AA16=CONCATENATE($D16,": "),AB16=""),AND(AA16=CONCATENATE($D16,": "),AB16=0)),"",MAX(Z$1:Z15)+1),"")</f>
        <v/>
      </c>
      <c r="AA16" s="138" t="str">
        <f ca="1">IFERROR(CONCATENATE($D16,": ",INDIRECT(ADDRESS(COUNTIF($D$1:$D16,$D16)+3,COLUMN($AS15),4,1,$D16))),"")</f>
        <v xml:space="preserve">Struktur: </v>
      </c>
      <c r="AB16" s="138" t="str">
        <f ca="1">IFERROR(INDIRECT(ADDRESS(COUNTIF($D$1:$D16,$D16)+3,COLUMN($AT15),4,1,$D16)),"")</f>
        <v/>
      </c>
      <c r="AC16" s="138" t="str">
        <f t="shared" ca="1" si="4"/>
        <v/>
      </c>
      <c r="AD16" s="138" t="str">
        <f ca="1">IFERROR(IF(OR(AND(AE16="",AF16=""),AND(AE16=0,AF16=0),AND(AE16=CONCATENATE($D16,": "),AF16=""),AND(AE16=CONCATENATE($D16,": "),AF16=0)),"",MAX(AD$1:AD15)+1),"")</f>
        <v/>
      </c>
      <c r="AE16" s="138" t="str">
        <f ca="1">IFERROR(CONCATENATE($D16,": ",INDIRECT(ADDRESS(COUNTIF($D$1:$D16,$D16)+3,COLUMN($AV15),4,1,$D16))),"")</f>
        <v xml:space="preserve">Struktur: </v>
      </c>
      <c r="AF16" s="138" t="str">
        <f ca="1">IFERROR(INDIRECT(ADDRESS(COUNTIF($D$1:$D16,$D16)+3,COLUMN($AW15),4,1,$D16)),"")</f>
        <v/>
      </c>
    </row>
    <row r="17" spans="3:32" x14ac:dyDescent="0.25">
      <c r="C17" s="144" t="s">
        <v>403</v>
      </c>
      <c r="D17" s="138" t="str">
        <f t="shared" si="0"/>
        <v>Struktur</v>
      </c>
      <c r="E17" s="138" t="str">
        <f>CONCATENATE("Hinweis ",COUNTIF($D$1:D16,D17)+1)</f>
        <v>Hinweis 16</v>
      </c>
      <c r="F17" s="138" t="str">
        <f ca="1">IFERROR(IF(OR(AND(G17="",H17=""),AND(G17=0,H17=0),AND(G17=CONCATENATE(D17,": "),H17=""),AND(G17=CONCATENATE(D17,": "),H17=0)),"",MAX(F$1:F16)+1),"")</f>
        <v/>
      </c>
      <c r="G17" s="138" t="str">
        <f ca="1">IFERROR(CONCATENATE($D17,": ",INDIRECT(ADDRESS(COUNTIF($D$1:$D17,$D17)+3,COLUMN($AG16),4,1,$D17))),"")</f>
        <v xml:space="preserve">Struktur: </v>
      </c>
      <c r="H17" s="138" t="str">
        <f ca="1">IFERROR(INDIRECT(ADDRESS(COUNTIF($D$1:$D17,$D17)+3,COLUMN($AH16),4,1,$D17)),"")</f>
        <v/>
      </c>
      <c r="I17" s="138" t="str">
        <f>CONCATENATE("Abweichung ",COUNTIF($D$1:D16,D17)+1)</f>
        <v>Abweichung 16</v>
      </c>
      <c r="J17" s="138" t="str">
        <f ca="1">IFERROR(IF(OR(AND(K17="",L17=""),AND(K17=0,L17=0),AND(K17=CONCATENATE($D17,": "),L17=""),AND(K17=CONCATENATE($D17,": "),L17=0)),"",MAX(J$1:J16)+1),"")</f>
        <v/>
      </c>
      <c r="K17" s="138" t="str">
        <f ca="1">IFERROR(CONCATENATE($D17,": ",INDIRECT(ADDRESS(COUNTIF($D$1:$D17,$D17)+3,COLUMN($AJ16),4,1,$D17))),"")</f>
        <v xml:space="preserve">Struktur: </v>
      </c>
      <c r="L17" s="138" t="str">
        <f ca="1">IFERROR(INDIRECT(ADDRESS(COUNTIF($D$1:$D17,$D17)+3,COLUMN($AK16),4,1,$D17)),"")</f>
        <v/>
      </c>
      <c r="M17" s="138"/>
      <c r="N17" s="138"/>
      <c r="O17" s="138" t="str">
        <f t="shared" si="1"/>
        <v>Hinweis 16</v>
      </c>
      <c r="P17" s="138" t="str">
        <f ca="1">IFERROR(IF(OR(AND(Q17="",R17=""),AND(Q17=0,R17=0),AND(Q17=CONCATENATE($D17,": "),R17=""),AND(Q17=CONCATENATE($D17,": "),R17=0)),"",MAX(P$1:P16)+1),"")</f>
        <v/>
      </c>
      <c r="Q17" s="138" t="str">
        <f ca="1">IFERROR(CONCATENATE($D17,": ",INDIRECT(ADDRESS(COUNTIF($D$1:$D17,$D17)+3,COLUMN($AM16),4,1,$D17))),"")</f>
        <v xml:space="preserve">Struktur: </v>
      </c>
      <c r="R17" s="138" t="str">
        <f ca="1">IFERROR(INDIRECT(ADDRESS(COUNTIF($D$1:$D17,$D17)+3,COLUMN($AN16),4,1,$D17)),"")</f>
        <v/>
      </c>
      <c r="S17" s="138" t="str">
        <f t="shared" si="2"/>
        <v>Abweichung 16</v>
      </c>
      <c r="T17" s="138" t="str">
        <f ca="1">IFERROR(IF(OR(AND(U17="",V17=""),AND(U17=0,V17=0),AND(U17=CONCATENATE($D17,": "),V17=""),AND(U17=CONCATENATE($D17,": "),V17=0)),"",MAX(T$1:T16)+1),"")</f>
        <v/>
      </c>
      <c r="U17" s="138" t="str">
        <f ca="1">IFERROR(CONCATENATE($D17,": ",INDIRECT(ADDRESS(COUNTIF($D$1:$D17,$D17)+3,COLUMN($AP16),4,1,$D17))),"")</f>
        <v xml:space="preserve">Struktur: </v>
      </c>
      <c r="V17" s="138" t="str">
        <f ca="1">IFERROR(INDIRECT(ADDRESS(COUNTIF($D$1:$D17,$D17)+3,COLUMN($AQ16),4,1,$D17)),"")</f>
        <v/>
      </c>
      <c r="W17" s="138"/>
      <c r="X17" s="138"/>
      <c r="Y17" s="138">
        <f t="shared" si="3"/>
        <v>0</v>
      </c>
      <c r="Z17" s="138" t="str">
        <f ca="1">IFERROR(IF(OR(AND(AA17="",AB17=""),AND(AA17=0,AB17=0),AND(AA17=CONCATENATE($D17,": "),AB17=""),AND(AA17=CONCATENATE($D17,": "),AB17=0)),"",MAX(Z$1:Z16)+1),"")</f>
        <v/>
      </c>
      <c r="AA17" s="138" t="str">
        <f ca="1">IFERROR(CONCATENATE($D17,": ",INDIRECT(ADDRESS(COUNTIF($D$1:$D17,$D17)+3,COLUMN($AS16),4,1,$D17))),"")</f>
        <v xml:space="preserve">Struktur: </v>
      </c>
      <c r="AB17" s="138" t="str">
        <f ca="1">IFERROR(INDIRECT(ADDRESS(COUNTIF($D$1:$D17,$D17)+3,COLUMN($AT16),4,1,$D17)),"")</f>
        <v/>
      </c>
      <c r="AC17" s="138" t="str">
        <f t="shared" ca="1" si="4"/>
        <v/>
      </c>
      <c r="AD17" s="138" t="str">
        <f ca="1">IFERROR(IF(OR(AND(AE17="",AF17=""),AND(AE17=0,AF17=0),AND(AE17=CONCATENATE($D17,": "),AF17=""),AND(AE17=CONCATENATE($D17,": "),AF17=0)),"",MAX(AD$1:AD16)+1),"")</f>
        <v/>
      </c>
      <c r="AE17" s="138" t="str">
        <f ca="1">IFERROR(CONCATENATE($D17,": ",INDIRECT(ADDRESS(COUNTIF($D$1:$D17,$D17)+3,COLUMN($AV16),4,1,$D17))),"")</f>
        <v xml:space="preserve">Struktur: </v>
      </c>
      <c r="AF17" s="138" t="str">
        <f ca="1">IFERROR(INDIRECT(ADDRESS(COUNTIF($D$1:$D17,$D17)+3,COLUMN($AW16),4,1,$D17)),"")</f>
        <v/>
      </c>
    </row>
    <row r="18" spans="3:32" ht="15.75" thickBot="1" x14ac:dyDescent="0.3">
      <c r="C18" s="145" t="str">
        <f ca="1">IF(MAX(Z1:Z1006)=0,"keine",MAX(Z1:Z1006))</f>
        <v>keine</v>
      </c>
      <c r="D18" s="138" t="str">
        <f t="shared" si="0"/>
        <v>Struktur</v>
      </c>
      <c r="E18" s="138" t="str">
        <f>CONCATENATE("Hinweis ",COUNTIF($D$1:D17,D18)+1)</f>
        <v>Hinweis 17</v>
      </c>
      <c r="F18" s="138" t="str">
        <f ca="1">IFERROR(IF(OR(AND(G18="",H18=""),AND(G18=0,H18=0),AND(G18=CONCATENATE(D18,": "),H18=""),AND(G18=CONCATENATE(D18,": "),H18=0)),"",MAX(F$1:F17)+1),"")</f>
        <v/>
      </c>
      <c r="G18" s="138" t="str">
        <f ca="1">IFERROR(CONCATENATE($D18,": ",INDIRECT(ADDRESS(COUNTIF($D$1:$D18,$D18)+3,COLUMN($AG17),4,1,$D18))),"")</f>
        <v xml:space="preserve">Struktur: </v>
      </c>
      <c r="H18" s="138" t="str">
        <f ca="1">IFERROR(INDIRECT(ADDRESS(COUNTIF($D$1:$D18,$D18)+3,COLUMN($AH17),4,1,$D18)),"")</f>
        <v/>
      </c>
      <c r="I18" s="138" t="str">
        <f>CONCATENATE("Abweichung ",COUNTIF($D$1:D17,D18)+1)</f>
        <v>Abweichung 17</v>
      </c>
      <c r="J18" s="138" t="str">
        <f ca="1">IFERROR(IF(OR(AND(K18="",L18=""),AND(K18=0,L18=0),AND(K18=CONCATENATE($D18,": "),L18=""),AND(K18=CONCATENATE($D18,": "),L18=0)),"",MAX(J$1:J17)+1),"")</f>
        <v/>
      </c>
      <c r="K18" s="138" t="str">
        <f ca="1">IFERROR(CONCATENATE($D18,": ",INDIRECT(ADDRESS(COUNTIF($D$1:$D18,$D18)+3,COLUMN($AJ17),4,1,$D18))),"")</f>
        <v xml:space="preserve">Struktur: </v>
      </c>
      <c r="L18" s="138" t="str">
        <f ca="1">IFERROR(INDIRECT(ADDRESS(COUNTIF($D$1:$D18,$D18)+3,COLUMN($AK17),4,1,$D18)),"")</f>
        <v/>
      </c>
      <c r="M18" s="138"/>
      <c r="N18" s="138"/>
      <c r="O18" s="138" t="str">
        <f t="shared" si="1"/>
        <v>Hinweis 17</v>
      </c>
      <c r="P18" s="138" t="str">
        <f ca="1">IFERROR(IF(OR(AND(Q18="",R18=""),AND(Q18=0,R18=0),AND(Q18=CONCATENATE($D18,": "),R18=""),AND(Q18=CONCATENATE($D18,": "),R18=0)),"",MAX(P$1:P17)+1),"")</f>
        <v/>
      </c>
      <c r="Q18" s="138" t="str">
        <f ca="1">IFERROR(CONCATENATE($D18,": ",INDIRECT(ADDRESS(COUNTIF($D$1:$D18,$D18)+3,COLUMN($AM17),4,1,$D18))),"")</f>
        <v xml:space="preserve">Struktur: </v>
      </c>
      <c r="R18" s="138" t="str">
        <f ca="1">IFERROR(INDIRECT(ADDRESS(COUNTIF($D$1:$D18,$D18)+3,COLUMN($AN17),4,1,$D18)),"")</f>
        <v/>
      </c>
      <c r="S18" s="138" t="str">
        <f t="shared" si="2"/>
        <v>Abweichung 17</v>
      </c>
      <c r="T18" s="138" t="str">
        <f ca="1">IFERROR(IF(OR(AND(U18="",V18=""),AND(U18=0,V18=0),AND(U18=CONCATENATE($D18,": "),V18=""),AND(U18=CONCATENATE($D18,": "),V18=0)),"",MAX(T$1:T17)+1),"")</f>
        <v/>
      </c>
      <c r="U18" s="138" t="str">
        <f ca="1">IFERROR(CONCATENATE($D18,": ",INDIRECT(ADDRESS(COUNTIF($D$1:$D18,$D18)+3,COLUMN($AP17),4,1,$D18))),"")</f>
        <v xml:space="preserve">Struktur: </v>
      </c>
      <c r="V18" s="138" t="str">
        <f ca="1">IFERROR(INDIRECT(ADDRESS(COUNTIF($D$1:$D18,$D18)+3,COLUMN($AQ17),4,1,$D18)),"")</f>
        <v/>
      </c>
      <c r="W18" s="138"/>
      <c r="X18" s="138"/>
      <c r="Y18" s="138">
        <f t="shared" si="3"/>
        <v>0</v>
      </c>
      <c r="Z18" s="138" t="str">
        <f ca="1">IFERROR(IF(OR(AND(AA18="",AB18=""),AND(AA18=0,AB18=0),AND(AA18=CONCATENATE($D18,": "),AB18=""),AND(AA18=CONCATENATE($D18,": "),AB18=0)),"",MAX(Z$1:Z17)+1),"")</f>
        <v/>
      </c>
      <c r="AA18" s="138" t="str">
        <f ca="1">IFERROR(CONCATENATE($D18,": ",INDIRECT(ADDRESS(COUNTIF($D$1:$D18,$D18)+3,COLUMN($AS17),4,1,$D18))),"")</f>
        <v xml:space="preserve">Struktur: </v>
      </c>
      <c r="AB18" s="138" t="str">
        <f ca="1">IFERROR(INDIRECT(ADDRESS(COUNTIF($D$1:$D18,$D18)+3,COLUMN($AT17),4,1,$D18)),"")</f>
        <v/>
      </c>
      <c r="AC18" s="138" t="str">
        <f t="shared" ca="1" si="4"/>
        <v/>
      </c>
      <c r="AD18" s="138" t="str">
        <f ca="1">IFERROR(IF(OR(AND(AE18="",AF18=""),AND(AE18=0,AF18=0),AND(AE18=CONCATENATE($D18,": "),AF18=""),AND(AE18=CONCATENATE($D18,": "),AF18=0)),"",MAX(AD$1:AD17)+1),"")</f>
        <v/>
      </c>
      <c r="AE18" s="138" t="str">
        <f ca="1">IFERROR(CONCATENATE($D18,": ",INDIRECT(ADDRESS(COUNTIF($D$1:$D18,$D18)+3,COLUMN($AV17),4,1,$D18))),"")</f>
        <v xml:space="preserve">Struktur: </v>
      </c>
      <c r="AF18" s="138" t="str">
        <f ca="1">IFERROR(INDIRECT(ADDRESS(COUNTIF($D$1:$D18,$D18)+3,COLUMN($AW17),4,1,$D18)),"")</f>
        <v/>
      </c>
    </row>
    <row r="19" spans="3:32" x14ac:dyDescent="0.25">
      <c r="D19" s="138" t="str">
        <f t="shared" si="0"/>
        <v>Struktur</v>
      </c>
      <c r="E19" s="138" t="str">
        <f>CONCATENATE("Hinweis ",COUNTIF($D$1:D18,D19)+1)</f>
        <v>Hinweis 18</v>
      </c>
      <c r="F19" s="138" t="str">
        <f ca="1">IFERROR(IF(OR(AND(G19="",H19=""),AND(G19=0,H19=0),AND(G19=CONCATENATE(D19,": "),H19=""),AND(G19=CONCATENATE(D19,": "),H19=0)),"",MAX(F$1:F18)+1),"")</f>
        <v/>
      </c>
      <c r="G19" s="138" t="str">
        <f ca="1">IFERROR(CONCATENATE($D19,": ",INDIRECT(ADDRESS(COUNTIF($D$1:$D19,$D19)+3,COLUMN($AG18),4,1,$D19))),"")</f>
        <v xml:space="preserve">Struktur: </v>
      </c>
      <c r="H19" s="138" t="str">
        <f ca="1">IFERROR(INDIRECT(ADDRESS(COUNTIF($D$1:$D19,$D19)+3,COLUMN($AH18),4,1,$D19)),"")</f>
        <v/>
      </c>
      <c r="I19" s="138" t="str">
        <f>CONCATENATE("Abweichung ",COUNTIF($D$1:D18,D19)+1)</f>
        <v>Abweichung 18</v>
      </c>
      <c r="J19" s="138" t="str">
        <f ca="1">IFERROR(IF(OR(AND(K19="",L19=""),AND(K19=0,L19=0),AND(K19=CONCATENATE($D19,": "),L19=""),AND(K19=CONCATENATE($D19,": "),L19=0)),"",MAX(J$1:J18)+1),"")</f>
        <v/>
      </c>
      <c r="K19" s="138" t="str">
        <f ca="1">IFERROR(CONCATENATE($D19,": ",INDIRECT(ADDRESS(COUNTIF($D$1:$D19,$D19)+3,COLUMN($AJ18),4,1,$D19))),"")</f>
        <v xml:space="preserve">Struktur: </v>
      </c>
      <c r="L19" s="138" t="str">
        <f ca="1">IFERROR(INDIRECT(ADDRESS(COUNTIF($D$1:$D19,$D19)+3,COLUMN($AK18),4,1,$D19)),"")</f>
        <v/>
      </c>
      <c r="M19" s="138"/>
      <c r="N19" s="138"/>
      <c r="O19" s="138" t="str">
        <f t="shared" si="1"/>
        <v>Hinweis 18</v>
      </c>
      <c r="P19" s="138" t="str">
        <f ca="1">IFERROR(IF(OR(AND(Q19="",R19=""),AND(Q19=0,R19=0),AND(Q19=CONCATENATE($D19,": "),R19=""),AND(Q19=CONCATENATE($D19,": "),R19=0)),"",MAX(P$1:P18)+1),"")</f>
        <v/>
      </c>
      <c r="Q19" s="138" t="str">
        <f ca="1">IFERROR(CONCATENATE($D19,": ",INDIRECT(ADDRESS(COUNTIF($D$1:$D19,$D19)+3,COLUMN($AM18),4,1,$D19))),"")</f>
        <v xml:space="preserve">Struktur: </v>
      </c>
      <c r="R19" s="138" t="str">
        <f ca="1">IFERROR(INDIRECT(ADDRESS(COUNTIF($D$1:$D19,$D19)+3,COLUMN($AN18),4,1,$D19)),"")</f>
        <v/>
      </c>
      <c r="S19" s="138" t="str">
        <f t="shared" si="2"/>
        <v>Abweichung 18</v>
      </c>
      <c r="T19" s="138" t="str">
        <f ca="1">IFERROR(IF(OR(AND(U19="",V19=""),AND(U19=0,V19=0),AND(U19=CONCATENATE($D19,": "),V19=""),AND(U19=CONCATENATE($D19,": "),V19=0)),"",MAX(T$1:T18)+1),"")</f>
        <v/>
      </c>
      <c r="U19" s="138" t="str">
        <f ca="1">IFERROR(CONCATENATE($D19,": ",INDIRECT(ADDRESS(COUNTIF($D$1:$D19,$D19)+3,COLUMN($AP18),4,1,$D19))),"")</f>
        <v xml:space="preserve">Struktur: </v>
      </c>
      <c r="V19" s="138" t="str">
        <f ca="1">IFERROR(INDIRECT(ADDRESS(COUNTIF($D$1:$D19,$D19)+3,COLUMN($AQ18),4,1,$D19)),"")</f>
        <v/>
      </c>
      <c r="W19" s="138"/>
      <c r="X19" s="138"/>
      <c r="Y19" s="138">
        <f t="shared" si="3"/>
        <v>0</v>
      </c>
      <c r="Z19" s="138" t="str">
        <f ca="1">IFERROR(IF(OR(AND(AA19="",AB19=""),AND(AA19=0,AB19=0),AND(AA19=CONCATENATE($D19,": "),AB19=""),AND(AA19=CONCATENATE($D19,": "),AB19=0)),"",MAX(Z$1:Z18)+1),"")</f>
        <v/>
      </c>
      <c r="AA19" s="138" t="str">
        <f ca="1">IFERROR(CONCATENATE($D19,": ",INDIRECT(ADDRESS(COUNTIF($D$1:$D19,$D19)+3,COLUMN($AS18),4,1,$D19))),"")</f>
        <v xml:space="preserve">Struktur: </v>
      </c>
      <c r="AB19" s="138" t="str">
        <f ca="1">IFERROR(INDIRECT(ADDRESS(COUNTIF($D$1:$D19,$D19)+3,COLUMN($AT18),4,1,$D19)),"")</f>
        <v/>
      </c>
      <c r="AC19" s="138" t="str">
        <f t="shared" ca="1" si="4"/>
        <v/>
      </c>
      <c r="AD19" s="138" t="str">
        <f ca="1">IFERROR(IF(OR(AND(AE19="",AF19=""),AND(AE19=0,AF19=0),AND(AE19=CONCATENATE($D19,": "),AF19=""),AND(AE19=CONCATENATE($D19,": "),AF19=0)),"",MAX(AD$1:AD18)+1),"")</f>
        <v/>
      </c>
      <c r="AE19" s="138" t="str">
        <f ca="1">IFERROR(CONCATENATE($D19,": ",INDIRECT(ADDRESS(COUNTIF($D$1:$D19,$D19)+3,COLUMN($AV18),4,1,$D19))),"")</f>
        <v xml:space="preserve">Struktur: </v>
      </c>
      <c r="AF19" s="138" t="str">
        <f ca="1">IFERROR(INDIRECT(ADDRESS(COUNTIF($D$1:$D19,$D19)+3,COLUMN($AW18),4,1,$D19)),"")</f>
        <v/>
      </c>
    </row>
    <row r="20" spans="3:32" x14ac:dyDescent="0.25">
      <c r="D20" s="138" t="str">
        <f t="shared" si="0"/>
        <v>LA</v>
      </c>
      <c r="E20" s="138" t="str">
        <f>CONCATENATE("Hinweis ",COUNTIF($D$1:D19,D20)+1)</f>
        <v>Hinweis 1</v>
      </c>
      <c r="F20" s="138" t="str">
        <f ca="1">IFERROR(IF(OR(AND(G20="",H20=""),AND(G20=0,H20=0),AND(G20=CONCATENATE(D20,": "),H20=""),AND(G20=CONCATENATE(D20,": "),H20=0)),"",MAX(F$1:F19)+1),"")</f>
        <v/>
      </c>
      <c r="G20" s="138" t="str">
        <f ca="1">IFERROR(CONCATENATE($D20,": ",INDIRECT(ADDRESS(COUNTIF($D$1:$D20,$D20)+3,COLUMN($AG19),4,1,$D20))),"")</f>
        <v xml:space="preserve">LA: </v>
      </c>
      <c r="H20" s="138" t="str">
        <f ca="1">IFERROR(INDIRECT(ADDRESS(COUNTIF($D$1:$D20,$D20)+3,COLUMN($AH19),4,1,$D20)),"")</f>
        <v/>
      </c>
      <c r="I20" s="138" t="str">
        <f>CONCATENATE("Abweichung ",COUNTIF($D$1:D19,D20)+1)</f>
        <v>Abweichung 1</v>
      </c>
      <c r="J20" s="138" t="str">
        <f ca="1">IFERROR(IF(OR(AND(K20="",L20=""),AND(K20=0,L20=0),AND(K20=CONCATENATE($D20,": "),L20=""),AND(K20=CONCATENATE($D20,": "),L20=0)),"",MAX(J$1:J19)+1),"")</f>
        <v/>
      </c>
      <c r="K20" s="138" t="str">
        <f ca="1">IFERROR(CONCATENATE($D20,": ",INDIRECT(ADDRESS(COUNTIF($D$1:$D20,$D20)+3,COLUMN($AJ19),4,1,$D20))),"")</f>
        <v xml:space="preserve">LA: </v>
      </c>
      <c r="L20" s="138" t="str">
        <f ca="1">IFERROR(INDIRECT(ADDRESS(COUNTIF($D$1:$D20,$D20)+3,COLUMN($AK19),4,1,$D20)),"")</f>
        <v/>
      </c>
      <c r="M20" s="138"/>
      <c r="N20" s="138"/>
      <c r="O20" s="138" t="str">
        <f t="shared" si="1"/>
        <v>Hinweis 1</v>
      </c>
      <c r="P20" s="138" t="str">
        <f ca="1">IFERROR(IF(OR(AND(Q20="",R20=""),AND(Q20=0,R20=0),AND(Q20=CONCATENATE($D20,": "),R20=""),AND(Q20=CONCATENATE($D20,": "),R20=0)),"",MAX(P$1:P19)+1),"")</f>
        <v/>
      </c>
      <c r="Q20" s="138" t="str">
        <f ca="1">IFERROR(CONCATENATE($D20,": ",INDIRECT(ADDRESS(COUNTIF($D$1:$D20,$D20)+3,COLUMN($AM19),4,1,$D20))),"")</f>
        <v xml:space="preserve">LA: </v>
      </c>
      <c r="R20" s="138" t="str">
        <f ca="1">IFERROR(INDIRECT(ADDRESS(COUNTIF($D$1:$D20,$D20)+3,COLUMN($AN19),4,1,$D20)),"")</f>
        <v/>
      </c>
      <c r="S20" s="138" t="str">
        <f t="shared" si="2"/>
        <v>Abweichung 1</v>
      </c>
      <c r="T20" s="138" t="str">
        <f ca="1">IFERROR(IF(OR(AND(U20="",V20=""),AND(U20=0,V20=0),AND(U20=CONCATENATE($D20,": "),V20=""),AND(U20=CONCATENATE($D20,": "),V20=0)),"",MAX(T$1:T19)+1),"")</f>
        <v/>
      </c>
      <c r="U20" s="138" t="str">
        <f ca="1">IFERROR(CONCATENATE($D20,": ",INDIRECT(ADDRESS(COUNTIF($D$1:$D20,$D20)+3,COLUMN($AP19),4,1,$D20))),"")</f>
        <v xml:space="preserve">LA: </v>
      </c>
      <c r="V20" s="138" t="str">
        <f ca="1">IFERROR(INDIRECT(ADDRESS(COUNTIF($D$1:$D20,$D20)+3,COLUMN($AQ19),4,1,$D20)),"")</f>
        <v/>
      </c>
      <c r="W20" s="138"/>
      <c r="X20" s="138"/>
      <c r="Y20" s="138">
        <f t="shared" si="3"/>
        <v>0</v>
      </c>
      <c r="Z20" s="138" t="str">
        <f ca="1">IFERROR(IF(OR(AND(AA20="",AB20=""),AND(AA20=0,AB20=0),AND(AA20=CONCATENATE($D20,": "),AB20=""),AND(AA20=CONCATENATE($D20,": "),AB20=0)),"",MAX(Z$1:Z19)+1),"")</f>
        <v/>
      </c>
      <c r="AA20" s="138" t="str">
        <f ca="1">IFERROR(CONCATENATE($D20,": ",INDIRECT(ADDRESS(COUNTIF($D$1:$D20,$D20)+3,COLUMN($AS19),4,1,$D20))),"")</f>
        <v xml:space="preserve">LA: </v>
      </c>
      <c r="AB20" s="138" t="str">
        <f ca="1">IFERROR(INDIRECT(ADDRESS(COUNTIF($D$1:$D20,$D20)+3,COLUMN($AT19),4,1,$D20)),"")</f>
        <v/>
      </c>
      <c r="AC20" s="138" t="str">
        <f t="shared" ca="1" si="4"/>
        <v/>
      </c>
      <c r="AD20" s="138" t="str">
        <f ca="1">IFERROR(IF(OR(AND(AE20="",AF20=""),AND(AE20=0,AF20=0),AND(AE20=CONCATENATE($D20,": "),AF20=""),AND(AE20=CONCATENATE($D20,": "),AF20=0)),"",MAX(AD$1:AD19)+1),"")</f>
        <v/>
      </c>
      <c r="AE20" s="138" t="str">
        <f ca="1">IFERROR(CONCATENATE($D20,": ",INDIRECT(ADDRESS(COUNTIF($D$1:$D20,$D20)+3,COLUMN($AV19),4,1,$D20))),"")</f>
        <v xml:space="preserve">LA: </v>
      </c>
      <c r="AF20" s="138" t="str">
        <f ca="1">IFERROR(INDIRECT(ADDRESS(COUNTIF($D$1:$D20,$D20)+3,COLUMN($AW19),4,1,$D20)),"")</f>
        <v/>
      </c>
    </row>
    <row r="21" spans="3:32" x14ac:dyDescent="0.25">
      <c r="D21" s="138" t="str">
        <f t="shared" si="0"/>
        <v>LA</v>
      </c>
      <c r="E21" s="138" t="str">
        <f>CONCATENATE("Hinweis ",COUNTIF($D$1:D20,D21)+1)</f>
        <v>Hinweis 2</v>
      </c>
      <c r="F21" s="138" t="str">
        <f ca="1">IFERROR(IF(OR(AND(G21="",H21=""),AND(G21=0,H21=0),AND(G21=CONCATENATE(D21,": "),H21=""),AND(G21=CONCATENATE(D21,": "),H21=0)),"",MAX(F$1:F20)+1),"")</f>
        <v/>
      </c>
      <c r="G21" s="138" t="str">
        <f ca="1">IFERROR(CONCATENATE($D21,": ",INDIRECT(ADDRESS(COUNTIF($D$1:$D21,$D21)+3,COLUMN($AG20),4,1,$D21))),"")</f>
        <v xml:space="preserve">LA: </v>
      </c>
      <c r="H21" s="138" t="str">
        <f ca="1">IFERROR(INDIRECT(ADDRESS(COUNTIF($D$1:$D21,$D21)+3,COLUMN($AH20),4,1,$D21)),"")</f>
        <v/>
      </c>
      <c r="I21" s="138" t="str">
        <f>CONCATENATE("Abweichung ",COUNTIF($D$1:D20,D21)+1)</f>
        <v>Abweichung 2</v>
      </c>
      <c r="J21" s="138" t="str">
        <f ca="1">IFERROR(IF(OR(AND(K21="",L21=""),AND(K21=0,L21=0),AND(K21=CONCATENATE($D21,": "),L21=""),AND(K21=CONCATENATE($D21,": "),L21=0)),"",MAX(J$1:J20)+1),"")</f>
        <v/>
      </c>
      <c r="K21" s="138" t="str">
        <f ca="1">IFERROR(CONCATENATE($D21,": ",INDIRECT(ADDRESS(COUNTIF($D$1:$D21,$D21)+3,COLUMN($AJ20),4,1,$D21))),"")</f>
        <v xml:space="preserve">LA: </v>
      </c>
      <c r="L21" s="138" t="str">
        <f ca="1">IFERROR(INDIRECT(ADDRESS(COUNTIF($D$1:$D21,$D21)+3,COLUMN($AK20),4,1,$D21)),"")</f>
        <v/>
      </c>
      <c r="M21" s="138"/>
      <c r="N21" s="138"/>
      <c r="O21" s="138" t="str">
        <f t="shared" si="1"/>
        <v>Hinweis 2</v>
      </c>
      <c r="P21" s="138" t="str">
        <f ca="1">IFERROR(IF(OR(AND(Q21="",R21=""),AND(Q21=0,R21=0),AND(Q21=CONCATENATE($D21,": "),R21=""),AND(Q21=CONCATENATE($D21,": "),R21=0)),"",MAX(P$1:P20)+1),"")</f>
        <v/>
      </c>
      <c r="Q21" s="138" t="str">
        <f ca="1">IFERROR(CONCATENATE($D21,": ",INDIRECT(ADDRESS(COUNTIF($D$1:$D21,$D21)+3,COLUMN($AM20),4,1,$D21))),"")</f>
        <v xml:space="preserve">LA: </v>
      </c>
      <c r="R21" s="138" t="str">
        <f ca="1">IFERROR(INDIRECT(ADDRESS(COUNTIF($D$1:$D21,$D21)+3,COLUMN($AN20),4,1,$D21)),"")</f>
        <v/>
      </c>
      <c r="S21" s="138" t="str">
        <f t="shared" si="2"/>
        <v>Abweichung 2</v>
      </c>
      <c r="T21" s="138" t="str">
        <f ca="1">IFERROR(IF(OR(AND(U21="",V21=""),AND(U21=0,V21=0),AND(U21=CONCATENATE($D21,": "),V21=""),AND(U21=CONCATENATE($D21,": "),V21=0)),"",MAX(T$1:T20)+1),"")</f>
        <v/>
      </c>
      <c r="U21" s="138" t="str">
        <f ca="1">IFERROR(CONCATENATE($D21,": ",INDIRECT(ADDRESS(COUNTIF($D$1:$D21,$D21)+3,COLUMN($AP20),4,1,$D21))),"")</f>
        <v xml:space="preserve">LA: </v>
      </c>
      <c r="V21" s="138" t="str">
        <f ca="1">IFERROR(INDIRECT(ADDRESS(COUNTIF($D$1:$D21,$D21)+3,COLUMN($AQ20),4,1,$D21)),"")</f>
        <v/>
      </c>
      <c r="W21" s="138"/>
      <c r="X21" s="138"/>
      <c r="Y21" s="138">
        <f t="shared" si="3"/>
        <v>0</v>
      </c>
      <c r="Z21" s="138" t="str">
        <f ca="1">IFERROR(IF(OR(AND(AA21="",AB21=""),AND(AA21=0,AB21=0),AND(AA21=CONCATENATE($D21,": "),AB21=""),AND(AA21=CONCATENATE($D21,": "),AB21=0)),"",MAX(Z$1:Z20)+1),"")</f>
        <v/>
      </c>
      <c r="AA21" s="138" t="str">
        <f ca="1">IFERROR(CONCATENATE($D21,": ",INDIRECT(ADDRESS(COUNTIF($D$1:$D21,$D21)+3,COLUMN($AS20),4,1,$D21))),"")</f>
        <v xml:space="preserve">LA: </v>
      </c>
      <c r="AB21" s="138" t="str">
        <f ca="1">IFERROR(INDIRECT(ADDRESS(COUNTIF($D$1:$D21,$D21)+3,COLUMN($AT20),4,1,$D21)),"")</f>
        <v/>
      </c>
      <c r="AC21" s="138" t="str">
        <f t="shared" ca="1" si="4"/>
        <v/>
      </c>
      <c r="AD21" s="138" t="str">
        <f ca="1">IFERROR(IF(OR(AND(AE21="",AF21=""),AND(AE21=0,AF21=0),AND(AE21=CONCATENATE($D21,": "),AF21=""),AND(AE21=CONCATENATE($D21,": "),AF21=0)),"",MAX(AD$1:AD20)+1),"")</f>
        <v/>
      </c>
      <c r="AE21" s="138" t="str">
        <f ca="1">IFERROR(CONCATENATE($D21,": ",INDIRECT(ADDRESS(COUNTIF($D$1:$D21,$D21)+3,COLUMN($AV20),4,1,$D21))),"")</f>
        <v xml:space="preserve">LA: </v>
      </c>
      <c r="AF21" s="138" t="str">
        <f ca="1">IFERROR(INDIRECT(ADDRESS(COUNTIF($D$1:$D21,$D21)+3,COLUMN($AW20),4,1,$D21)),"")</f>
        <v/>
      </c>
    </row>
    <row r="22" spans="3:32" x14ac:dyDescent="0.25">
      <c r="D22" s="138" t="str">
        <f t="shared" si="0"/>
        <v>LA</v>
      </c>
      <c r="E22" s="138" t="str">
        <f>CONCATENATE("Hinweis ",COUNTIF($D$1:D21,D22)+1)</f>
        <v>Hinweis 3</v>
      </c>
      <c r="F22" s="138" t="str">
        <f ca="1">IFERROR(IF(OR(AND(G22="",H22=""),AND(G22=0,H22=0),AND(G22=CONCATENATE(D22,": "),H22=""),AND(G22=CONCATENATE(D22,": "),H22=0)),"",MAX(F$1:F21)+1),"")</f>
        <v/>
      </c>
      <c r="G22" s="138" t="str">
        <f ca="1">IFERROR(CONCATENATE($D22,": ",INDIRECT(ADDRESS(COUNTIF($D$1:$D22,$D22)+3,COLUMN($AG21),4,1,$D22))),"")</f>
        <v xml:space="preserve">LA: </v>
      </c>
      <c r="H22" s="138" t="str">
        <f ca="1">IFERROR(INDIRECT(ADDRESS(COUNTIF($D$1:$D22,$D22)+3,COLUMN($AH21),4,1,$D22)),"")</f>
        <v/>
      </c>
      <c r="I22" s="138" t="str">
        <f>CONCATENATE("Abweichung ",COUNTIF($D$1:D21,D22)+1)</f>
        <v>Abweichung 3</v>
      </c>
      <c r="J22" s="138" t="str">
        <f ca="1">IFERROR(IF(OR(AND(K22="",L22=""),AND(K22=0,L22=0),AND(K22=CONCATENATE($D22,": "),L22=""),AND(K22=CONCATENATE($D22,": "),L22=0)),"",MAX(J$1:J21)+1),"")</f>
        <v/>
      </c>
      <c r="K22" s="138" t="str">
        <f ca="1">IFERROR(CONCATENATE($D22,": ",INDIRECT(ADDRESS(COUNTIF($D$1:$D22,$D22)+3,COLUMN($AJ21),4,1,$D22))),"")</f>
        <v xml:space="preserve">LA: </v>
      </c>
      <c r="L22" s="138" t="str">
        <f ca="1">IFERROR(INDIRECT(ADDRESS(COUNTIF($D$1:$D22,$D22)+3,COLUMN($AK21),4,1,$D22)),"")</f>
        <v/>
      </c>
      <c r="M22" s="138"/>
      <c r="N22" s="138"/>
      <c r="O22" s="138" t="str">
        <f t="shared" si="1"/>
        <v>Hinweis 3</v>
      </c>
      <c r="P22" s="138" t="str">
        <f ca="1">IFERROR(IF(OR(AND(Q22="",R22=""),AND(Q22=0,R22=0),AND(Q22=CONCATENATE($D22,": "),R22=""),AND(Q22=CONCATENATE($D22,": "),R22=0)),"",MAX(P$1:P21)+1),"")</f>
        <v/>
      </c>
      <c r="Q22" s="138" t="str">
        <f ca="1">IFERROR(CONCATENATE($D22,": ",INDIRECT(ADDRESS(COUNTIF($D$1:$D22,$D22)+3,COLUMN($AM21),4,1,$D22))),"")</f>
        <v xml:space="preserve">LA: </v>
      </c>
      <c r="R22" s="138" t="str">
        <f ca="1">IFERROR(INDIRECT(ADDRESS(COUNTIF($D$1:$D22,$D22)+3,COLUMN($AN21),4,1,$D22)),"")</f>
        <v/>
      </c>
      <c r="S22" s="138" t="str">
        <f t="shared" si="2"/>
        <v>Abweichung 3</v>
      </c>
      <c r="T22" s="138" t="str">
        <f ca="1">IFERROR(IF(OR(AND(U22="",V22=""),AND(U22=0,V22=0),AND(U22=CONCATENATE($D22,": "),V22=""),AND(U22=CONCATENATE($D22,": "),V22=0)),"",MAX(T$1:T21)+1),"")</f>
        <v/>
      </c>
      <c r="U22" s="138" t="str">
        <f ca="1">IFERROR(CONCATENATE($D22,": ",INDIRECT(ADDRESS(COUNTIF($D$1:$D22,$D22)+3,COLUMN($AP21),4,1,$D22))),"")</f>
        <v xml:space="preserve">LA: </v>
      </c>
      <c r="V22" s="138" t="str">
        <f ca="1">IFERROR(INDIRECT(ADDRESS(COUNTIF($D$1:$D22,$D22)+3,COLUMN($AQ21),4,1,$D22)),"")</f>
        <v/>
      </c>
      <c r="W22" s="138"/>
      <c r="X22" s="138"/>
      <c r="Y22" s="138">
        <f t="shared" si="3"/>
        <v>0</v>
      </c>
      <c r="Z22" s="138" t="str">
        <f ca="1">IFERROR(IF(OR(AND(AA22="",AB22=""),AND(AA22=0,AB22=0),AND(AA22=CONCATENATE($D22,": "),AB22=""),AND(AA22=CONCATENATE($D22,": "),AB22=0)),"",MAX(Z$1:Z21)+1),"")</f>
        <v/>
      </c>
      <c r="AA22" s="138" t="str">
        <f ca="1">IFERROR(CONCATENATE($D22,": ",INDIRECT(ADDRESS(COUNTIF($D$1:$D22,$D22)+3,COLUMN($AS21),4,1,$D22))),"")</f>
        <v xml:space="preserve">LA: </v>
      </c>
      <c r="AB22" s="138" t="str">
        <f ca="1">IFERROR(INDIRECT(ADDRESS(COUNTIF($D$1:$D22,$D22)+3,COLUMN($AT21),4,1,$D22)),"")</f>
        <v/>
      </c>
      <c r="AC22" s="138" t="str">
        <f t="shared" ca="1" si="4"/>
        <v/>
      </c>
      <c r="AD22" s="138" t="str">
        <f ca="1">IFERROR(IF(OR(AND(AE22="",AF22=""),AND(AE22=0,AF22=0),AND(AE22=CONCATENATE($D22,": "),AF22=""),AND(AE22=CONCATENATE($D22,": "),AF22=0)),"",MAX(AD$1:AD21)+1),"")</f>
        <v/>
      </c>
      <c r="AE22" s="138" t="str">
        <f ca="1">IFERROR(CONCATENATE($D22,": ",INDIRECT(ADDRESS(COUNTIF($D$1:$D22,$D22)+3,COLUMN($AV21),4,1,$D22))),"")</f>
        <v xml:space="preserve">LA: </v>
      </c>
      <c r="AF22" s="138" t="str">
        <f ca="1">IFERROR(INDIRECT(ADDRESS(COUNTIF($D$1:$D22,$D22)+3,COLUMN($AW21),4,1,$D22)),"")</f>
        <v/>
      </c>
    </row>
    <row r="23" spans="3:32" x14ac:dyDescent="0.25">
      <c r="D23" s="138" t="str">
        <f t="shared" si="0"/>
        <v>LA</v>
      </c>
      <c r="E23" s="138" t="str">
        <f>CONCATENATE("Hinweis ",COUNTIF($D$1:D22,D23)+1)</f>
        <v>Hinweis 4</v>
      </c>
      <c r="F23" s="138" t="str">
        <f ca="1">IFERROR(IF(OR(AND(G23="",H23=""),AND(G23=0,H23=0),AND(G23=CONCATENATE(D23,": "),H23=""),AND(G23=CONCATENATE(D23,": "),H23=0)),"",MAX(F$1:F22)+1),"")</f>
        <v/>
      </c>
      <c r="G23" s="138" t="str">
        <f ca="1">IFERROR(CONCATENATE($D23,": ",INDIRECT(ADDRESS(COUNTIF($D$1:$D23,$D23)+3,COLUMN($AG22),4,1,$D23))),"")</f>
        <v xml:space="preserve">LA: </v>
      </c>
      <c r="H23" s="138" t="str">
        <f ca="1">IFERROR(INDIRECT(ADDRESS(COUNTIF($D$1:$D23,$D23)+3,COLUMN($AH22),4,1,$D23)),"")</f>
        <v/>
      </c>
      <c r="I23" s="138" t="str">
        <f>CONCATENATE("Abweichung ",COUNTIF($D$1:D22,D23)+1)</f>
        <v>Abweichung 4</v>
      </c>
      <c r="J23" s="138" t="str">
        <f ca="1">IFERROR(IF(OR(AND(K23="",L23=""),AND(K23=0,L23=0),AND(K23=CONCATENATE($D23,": "),L23=""),AND(K23=CONCATENATE($D23,": "),L23=0)),"",MAX(J$1:J22)+1),"")</f>
        <v/>
      </c>
      <c r="K23" s="138" t="str">
        <f ca="1">IFERROR(CONCATENATE($D23,": ",INDIRECT(ADDRESS(COUNTIF($D$1:$D23,$D23)+3,COLUMN($AJ22),4,1,$D23))),"")</f>
        <v xml:space="preserve">LA: </v>
      </c>
      <c r="L23" s="138" t="str">
        <f ca="1">IFERROR(INDIRECT(ADDRESS(COUNTIF($D$1:$D23,$D23)+3,COLUMN($AK22),4,1,$D23)),"")</f>
        <v/>
      </c>
      <c r="M23" s="138"/>
      <c r="N23" s="138"/>
      <c r="O23" s="138" t="str">
        <f t="shared" si="1"/>
        <v>Hinweis 4</v>
      </c>
      <c r="P23" s="138" t="str">
        <f ca="1">IFERROR(IF(OR(AND(Q23="",R23=""),AND(Q23=0,R23=0),AND(Q23=CONCATENATE($D23,": "),R23=""),AND(Q23=CONCATENATE($D23,": "),R23=0)),"",MAX(P$1:P22)+1),"")</f>
        <v/>
      </c>
      <c r="Q23" s="138" t="str">
        <f ca="1">IFERROR(CONCATENATE($D23,": ",INDIRECT(ADDRESS(COUNTIF($D$1:$D23,$D23)+3,COLUMN($AM22),4,1,$D23))),"")</f>
        <v xml:space="preserve">LA: </v>
      </c>
      <c r="R23" s="138" t="str">
        <f ca="1">IFERROR(INDIRECT(ADDRESS(COUNTIF($D$1:$D23,$D23)+3,COLUMN($AN22),4,1,$D23)),"")</f>
        <v/>
      </c>
      <c r="S23" s="138" t="str">
        <f t="shared" si="2"/>
        <v>Abweichung 4</v>
      </c>
      <c r="T23" s="138" t="str">
        <f ca="1">IFERROR(IF(OR(AND(U23="",V23=""),AND(U23=0,V23=0),AND(U23=CONCATENATE($D23,": "),V23=""),AND(U23=CONCATENATE($D23,": "),V23=0)),"",MAX(T$1:T22)+1),"")</f>
        <v/>
      </c>
      <c r="U23" s="138" t="str">
        <f ca="1">IFERROR(CONCATENATE($D23,": ",INDIRECT(ADDRESS(COUNTIF($D$1:$D23,$D23)+3,COLUMN($AP22),4,1,$D23))),"")</f>
        <v xml:space="preserve">LA: </v>
      </c>
      <c r="V23" s="138" t="str">
        <f ca="1">IFERROR(INDIRECT(ADDRESS(COUNTIF($D$1:$D23,$D23)+3,COLUMN($AQ22),4,1,$D23)),"")</f>
        <v/>
      </c>
      <c r="W23" s="138"/>
      <c r="X23" s="138"/>
      <c r="Y23" s="138">
        <f t="shared" si="3"/>
        <v>0</v>
      </c>
      <c r="Z23" s="138" t="str">
        <f ca="1">IFERROR(IF(OR(AND(AA23="",AB23=""),AND(AA23=0,AB23=0),AND(AA23=CONCATENATE($D23,": "),AB23=""),AND(AA23=CONCATENATE($D23,": "),AB23=0)),"",MAX(Z$1:Z22)+1),"")</f>
        <v/>
      </c>
      <c r="AA23" s="138" t="str">
        <f ca="1">IFERROR(CONCATENATE($D23,": ",INDIRECT(ADDRESS(COUNTIF($D$1:$D23,$D23)+3,COLUMN($AS22),4,1,$D23))),"")</f>
        <v xml:space="preserve">LA: </v>
      </c>
      <c r="AB23" s="138" t="str">
        <f ca="1">IFERROR(INDIRECT(ADDRESS(COUNTIF($D$1:$D23,$D23)+3,COLUMN($AT22),4,1,$D23)),"")</f>
        <v/>
      </c>
      <c r="AC23" s="138" t="str">
        <f t="shared" ca="1" si="4"/>
        <v/>
      </c>
      <c r="AD23" s="138" t="str">
        <f ca="1">IFERROR(IF(OR(AND(AE23="",AF23=""),AND(AE23=0,AF23=0),AND(AE23=CONCATENATE($D23,": "),AF23=""),AND(AE23=CONCATENATE($D23,": "),AF23=0)),"",MAX(AD$1:AD22)+1),"")</f>
        <v/>
      </c>
      <c r="AE23" s="138" t="str">
        <f ca="1">IFERROR(CONCATENATE($D23,": ",INDIRECT(ADDRESS(COUNTIF($D$1:$D23,$D23)+3,COLUMN($AV22),4,1,$D23))),"")</f>
        <v xml:space="preserve">LA: </v>
      </c>
      <c r="AF23" s="138" t="str">
        <f ca="1">IFERROR(INDIRECT(ADDRESS(COUNTIF($D$1:$D23,$D23)+3,COLUMN($AW22),4,1,$D23)),"")</f>
        <v/>
      </c>
    </row>
    <row r="24" spans="3:32" x14ac:dyDescent="0.25">
      <c r="D24" s="138" t="str">
        <f t="shared" si="0"/>
        <v>LA</v>
      </c>
      <c r="E24" s="138" t="str">
        <f>CONCATENATE("Hinweis ",COUNTIF($D$1:D23,D24)+1)</f>
        <v>Hinweis 5</v>
      </c>
      <c r="F24" s="138" t="str">
        <f ca="1">IFERROR(IF(OR(AND(G24="",H24=""),AND(G24=0,H24=0),AND(G24=CONCATENATE(D24,": "),H24=""),AND(G24=CONCATENATE(D24,": "),H24=0)),"",MAX(F$1:F23)+1),"")</f>
        <v/>
      </c>
      <c r="G24" s="138" t="str">
        <f ca="1">IFERROR(CONCATENATE($D24,": ",INDIRECT(ADDRESS(COUNTIF($D$1:$D24,$D24)+3,COLUMN($AG23),4,1,$D24))),"")</f>
        <v xml:space="preserve">LA: </v>
      </c>
      <c r="H24" s="138" t="str">
        <f ca="1">IFERROR(INDIRECT(ADDRESS(COUNTIF($D$1:$D24,$D24)+3,COLUMN($AH23),4,1,$D24)),"")</f>
        <v/>
      </c>
      <c r="I24" s="138" t="str">
        <f>CONCATENATE("Abweichung ",COUNTIF($D$1:D23,D24)+1)</f>
        <v>Abweichung 5</v>
      </c>
      <c r="J24" s="138" t="str">
        <f ca="1">IFERROR(IF(OR(AND(K24="",L24=""),AND(K24=0,L24=0),AND(K24=CONCATENATE($D24,": "),L24=""),AND(K24=CONCATENATE($D24,": "),L24=0)),"",MAX(J$1:J23)+1),"")</f>
        <v/>
      </c>
      <c r="K24" s="138" t="str">
        <f ca="1">IFERROR(CONCATENATE($D24,": ",INDIRECT(ADDRESS(COUNTIF($D$1:$D24,$D24)+3,COLUMN($AJ23),4,1,$D24))),"")</f>
        <v xml:space="preserve">LA: </v>
      </c>
      <c r="L24" s="138" t="str">
        <f ca="1">IFERROR(INDIRECT(ADDRESS(COUNTIF($D$1:$D24,$D24)+3,COLUMN($AK23),4,1,$D24)),"")</f>
        <v/>
      </c>
      <c r="M24" s="138"/>
      <c r="N24" s="138"/>
      <c r="O24" s="138" t="str">
        <f t="shared" si="1"/>
        <v>Hinweis 5</v>
      </c>
      <c r="P24" s="138" t="str">
        <f ca="1">IFERROR(IF(OR(AND(Q24="",R24=""),AND(Q24=0,R24=0),AND(Q24=CONCATENATE($D24,": "),R24=""),AND(Q24=CONCATENATE($D24,": "),R24=0)),"",MAX(P$1:P23)+1),"")</f>
        <v/>
      </c>
      <c r="Q24" s="138" t="str">
        <f ca="1">IFERROR(CONCATENATE($D24,": ",INDIRECT(ADDRESS(COUNTIF($D$1:$D24,$D24)+3,COLUMN($AM23),4,1,$D24))),"")</f>
        <v xml:space="preserve">LA: </v>
      </c>
      <c r="R24" s="138" t="str">
        <f ca="1">IFERROR(INDIRECT(ADDRESS(COUNTIF($D$1:$D24,$D24)+3,COLUMN($AN23),4,1,$D24)),"")</f>
        <v/>
      </c>
      <c r="S24" s="138" t="str">
        <f t="shared" si="2"/>
        <v>Abweichung 5</v>
      </c>
      <c r="T24" s="138" t="str">
        <f ca="1">IFERROR(IF(OR(AND(U24="",V24=""),AND(U24=0,V24=0),AND(U24=CONCATENATE($D24,": "),V24=""),AND(U24=CONCATENATE($D24,": "),V24=0)),"",MAX(T$1:T23)+1),"")</f>
        <v/>
      </c>
      <c r="U24" s="138" t="str">
        <f ca="1">IFERROR(CONCATENATE($D24,": ",INDIRECT(ADDRESS(COUNTIF($D$1:$D24,$D24)+3,COLUMN($AP23),4,1,$D24))),"")</f>
        <v xml:space="preserve">LA: </v>
      </c>
      <c r="V24" s="138" t="str">
        <f ca="1">IFERROR(INDIRECT(ADDRESS(COUNTIF($D$1:$D24,$D24)+3,COLUMN($AQ23),4,1,$D24)),"")</f>
        <v/>
      </c>
      <c r="W24" s="138"/>
      <c r="X24" s="138"/>
      <c r="Y24" s="138">
        <f t="shared" si="3"/>
        <v>0</v>
      </c>
      <c r="Z24" s="138" t="str">
        <f ca="1">IFERROR(IF(OR(AND(AA24="",AB24=""),AND(AA24=0,AB24=0),AND(AA24=CONCATENATE($D24,": "),AB24=""),AND(AA24=CONCATENATE($D24,": "),AB24=0)),"",MAX(Z$1:Z23)+1),"")</f>
        <v/>
      </c>
      <c r="AA24" s="138" t="str">
        <f ca="1">IFERROR(CONCATENATE($D24,": ",INDIRECT(ADDRESS(COUNTIF($D$1:$D24,$D24)+3,COLUMN($AS23),4,1,$D24))),"")</f>
        <v xml:space="preserve">LA: </v>
      </c>
      <c r="AB24" s="138" t="str">
        <f ca="1">IFERROR(INDIRECT(ADDRESS(COUNTIF($D$1:$D24,$D24)+3,COLUMN($AT23),4,1,$D24)),"")</f>
        <v/>
      </c>
      <c r="AC24" s="138" t="str">
        <f t="shared" ca="1" si="4"/>
        <v/>
      </c>
      <c r="AD24" s="138" t="str">
        <f ca="1">IFERROR(IF(OR(AND(AE24="",AF24=""),AND(AE24=0,AF24=0),AND(AE24=CONCATENATE($D24,": "),AF24=""),AND(AE24=CONCATENATE($D24,": "),AF24=0)),"",MAX(AD$1:AD23)+1),"")</f>
        <v/>
      </c>
      <c r="AE24" s="138" t="str">
        <f ca="1">IFERROR(CONCATENATE($D24,": ",INDIRECT(ADDRESS(COUNTIF($D$1:$D24,$D24)+3,COLUMN($AV23),4,1,$D24))),"")</f>
        <v xml:space="preserve">LA: </v>
      </c>
      <c r="AF24" s="138" t="str">
        <f ca="1">IFERROR(INDIRECT(ADDRESS(COUNTIF($D$1:$D24,$D24)+3,COLUMN($AW23),4,1,$D24)),"")</f>
        <v/>
      </c>
    </row>
    <row r="25" spans="3:32" x14ac:dyDescent="0.25">
      <c r="D25" s="138" t="str">
        <f t="shared" si="0"/>
        <v>LA</v>
      </c>
      <c r="E25" s="138" t="str">
        <f>CONCATENATE("Hinweis ",COUNTIF($D$1:D24,D25)+1)</f>
        <v>Hinweis 6</v>
      </c>
      <c r="F25" s="138" t="str">
        <f ca="1">IFERROR(IF(OR(AND(G25="",H25=""),AND(G25=0,H25=0),AND(G25=CONCATENATE(D25,": "),H25=""),AND(G25=CONCATENATE(D25,": "),H25=0)),"",MAX(F$1:F24)+1),"")</f>
        <v/>
      </c>
      <c r="G25" s="138" t="str">
        <f ca="1">IFERROR(CONCATENATE($D25,": ",INDIRECT(ADDRESS(COUNTIF($D$1:$D25,$D25)+3,COLUMN($AG24),4,1,$D25))),"")</f>
        <v xml:space="preserve">LA: </v>
      </c>
      <c r="H25" s="138" t="str">
        <f ca="1">IFERROR(INDIRECT(ADDRESS(COUNTIF($D$1:$D25,$D25)+3,COLUMN($AH24),4,1,$D25)),"")</f>
        <v/>
      </c>
      <c r="I25" s="138" t="str">
        <f>CONCATENATE("Abweichung ",COUNTIF($D$1:D24,D25)+1)</f>
        <v>Abweichung 6</v>
      </c>
      <c r="J25" s="138" t="str">
        <f ca="1">IFERROR(IF(OR(AND(K25="",L25=""),AND(K25=0,L25=0),AND(K25=CONCATENATE($D25,": "),L25=""),AND(K25=CONCATENATE($D25,": "),L25=0)),"",MAX(J$1:J24)+1),"")</f>
        <v/>
      </c>
      <c r="K25" s="138" t="str">
        <f ca="1">IFERROR(CONCATENATE($D25,": ",INDIRECT(ADDRESS(COUNTIF($D$1:$D25,$D25)+3,COLUMN($AJ24),4,1,$D25))),"")</f>
        <v xml:space="preserve">LA: </v>
      </c>
      <c r="L25" s="138" t="str">
        <f ca="1">IFERROR(INDIRECT(ADDRESS(COUNTIF($D$1:$D25,$D25)+3,COLUMN($AK24),4,1,$D25)),"")</f>
        <v/>
      </c>
      <c r="M25" s="138"/>
      <c r="N25" s="138"/>
      <c r="O25" s="138" t="str">
        <f t="shared" si="1"/>
        <v>Hinweis 6</v>
      </c>
      <c r="P25" s="138" t="str">
        <f ca="1">IFERROR(IF(OR(AND(Q25="",R25=""),AND(Q25=0,R25=0),AND(Q25=CONCATENATE($D25,": "),R25=""),AND(Q25=CONCATENATE($D25,": "),R25=0)),"",MAX(P$1:P24)+1),"")</f>
        <v/>
      </c>
      <c r="Q25" s="138" t="str">
        <f ca="1">IFERROR(CONCATENATE($D25,": ",INDIRECT(ADDRESS(COUNTIF($D$1:$D25,$D25)+3,COLUMN($AM24),4,1,$D25))),"")</f>
        <v xml:space="preserve">LA: </v>
      </c>
      <c r="R25" s="138" t="str">
        <f ca="1">IFERROR(INDIRECT(ADDRESS(COUNTIF($D$1:$D25,$D25)+3,COLUMN($AN24),4,1,$D25)),"")</f>
        <v/>
      </c>
      <c r="S25" s="138" t="str">
        <f t="shared" si="2"/>
        <v>Abweichung 6</v>
      </c>
      <c r="T25" s="138" t="str">
        <f ca="1">IFERROR(IF(OR(AND(U25="",V25=""),AND(U25=0,V25=0),AND(U25=CONCATENATE($D25,": "),V25=""),AND(U25=CONCATENATE($D25,": "),V25=0)),"",MAX(T$1:T24)+1),"")</f>
        <v/>
      </c>
      <c r="U25" s="138" t="str">
        <f ca="1">IFERROR(CONCATENATE($D25,": ",INDIRECT(ADDRESS(COUNTIF($D$1:$D25,$D25)+3,COLUMN($AP24),4,1,$D25))),"")</f>
        <v xml:space="preserve">LA: </v>
      </c>
      <c r="V25" s="138" t="str">
        <f ca="1">IFERROR(INDIRECT(ADDRESS(COUNTIF($D$1:$D25,$D25)+3,COLUMN($AQ24),4,1,$D25)),"")</f>
        <v/>
      </c>
      <c r="W25" s="138"/>
      <c r="X25" s="138"/>
      <c r="Y25" s="138">
        <f t="shared" si="3"/>
        <v>0</v>
      </c>
      <c r="Z25" s="138" t="str">
        <f ca="1">IFERROR(IF(OR(AND(AA25="",AB25=""),AND(AA25=0,AB25=0),AND(AA25=CONCATENATE($D25,": "),AB25=""),AND(AA25=CONCATENATE($D25,": "),AB25=0)),"",MAX(Z$1:Z24)+1),"")</f>
        <v/>
      </c>
      <c r="AA25" s="138" t="str">
        <f ca="1">IFERROR(CONCATENATE($D25,": ",INDIRECT(ADDRESS(COUNTIF($D$1:$D25,$D25)+3,COLUMN($AS24),4,1,$D25))),"")</f>
        <v xml:space="preserve">LA: </v>
      </c>
      <c r="AB25" s="138" t="str">
        <f ca="1">IFERROR(INDIRECT(ADDRESS(COUNTIF($D$1:$D25,$D25)+3,COLUMN($AT24),4,1,$D25)),"")</f>
        <v/>
      </c>
      <c r="AC25" s="138" t="str">
        <f t="shared" ca="1" si="4"/>
        <v/>
      </c>
      <c r="AD25" s="138" t="str">
        <f ca="1">IFERROR(IF(OR(AND(AE25="",AF25=""),AND(AE25=0,AF25=0),AND(AE25=CONCATENATE($D25,": "),AF25=""),AND(AE25=CONCATENATE($D25,": "),AF25=0)),"",MAX(AD$1:AD24)+1),"")</f>
        <v/>
      </c>
      <c r="AE25" s="138" t="str">
        <f ca="1">IFERROR(CONCATENATE($D25,": ",INDIRECT(ADDRESS(COUNTIF($D$1:$D25,$D25)+3,COLUMN($AV24),4,1,$D25))),"")</f>
        <v xml:space="preserve">LA: </v>
      </c>
      <c r="AF25" s="138" t="str">
        <f ca="1">IFERROR(INDIRECT(ADDRESS(COUNTIF($D$1:$D25,$D25)+3,COLUMN($AW24),4,1,$D25)),"")</f>
        <v/>
      </c>
    </row>
    <row r="26" spans="3:32" x14ac:dyDescent="0.25">
      <c r="D26" s="138" t="str">
        <f t="shared" si="0"/>
        <v>LA</v>
      </c>
      <c r="E26" s="138" t="str">
        <f>CONCATENATE("Hinweis ",COUNTIF($D$1:D25,D26)+1)</f>
        <v>Hinweis 7</v>
      </c>
      <c r="F26" s="138" t="str">
        <f ca="1">IFERROR(IF(OR(AND(G26="",H26=""),AND(G26=0,H26=0),AND(G26=CONCATENATE(D26,": "),H26=""),AND(G26=CONCATENATE(D26,": "),H26=0)),"",MAX(F$1:F25)+1),"")</f>
        <v/>
      </c>
      <c r="G26" s="138" t="str">
        <f ca="1">IFERROR(CONCATENATE($D26,": ",INDIRECT(ADDRESS(COUNTIF($D$1:$D26,$D26)+3,COLUMN($AG25),4,1,$D26))),"")</f>
        <v xml:space="preserve">LA: </v>
      </c>
      <c r="H26" s="138" t="str">
        <f ca="1">IFERROR(INDIRECT(ADDRESS(COUNTIF($D$1:$D26,$D26)+3,COLUMN($AH25),4,1,$D26)),"")</f>
        <v/>
      </c>
      <c r="I26" s="138" t="str">
        <f>CONCATENATE("Abweichung ",COUNTIF($D$1:D25,D26)+1)</f>
        <v>Abweichung 7</v>
      </c>
      <c r="J26" s="138" t="str">
        <f ca="1">IFERROR(IF(OR(AND(K26="",L26=""),AND(K26=0,L26=0),AND(K26=CONCATENATE($D26,": "),L26=""),AND(K26=CONCATENATE($D26,": "),L26=0)),"",MAX(J$1:J25)+1),"")</f>
        <v/>
      </c>
      <c r="K26" s="138" t="str">
        <f ca="1">IFERROR(CONCATENATE($D26,": ",INDIRECT(ADDRESS(COUNTIF($D$1:$D26,$D26)+3,COLUMN($AJ25),4,1,$D26))),"")</f>
        <v xml:space="preserve">LA: </v>
      </c>
      <c r="L26" s="138" t="str">
        <f ca="1">IFERROR(INDIRECT(ADDRESS(COUNTIF($D$1:$D26,$D26)+3,COLUMN($AK25),4,1,$D26)),"")</f>
        <v/>
      </c>
      <c r="M26" s="138"/>
      <c r="N26" s="138"/>
      <c r="O26" s="138" t="str">
        <f t="shared" si="1"/>
        <v>Hinweis 7</v>
      </c>
      <c r="P26" s="138" t="str">
        <f ca="1">IFERROR(IF(OR(AND(Q26="",R26=""),AND(Q26=0,R26=0),AND(Q26=CONCATENATE($D26,": "),R26=""),AND(Q26=CONCATENATE($D26,": "),R26=0)),"",MAX(P$1:P25)+1),"")</f>
        <v/>
      </c>
      <c r="Q26" s="138" t="str">
        <f ca="1">IFERROR(CONCATENATE($D26,": ",INDIRECT(ADDRESS(COUNTIF($D$1:$D26,$D26)+3,COLUMN($AM25),4,1,$D26))),"")</f>
        <v xml:space="preserve">LA: </v>
      </c>
      <c r="R26" s="138" t="str">
        <f ca="1">IFERROR(INDIRECT(ADDRESS(COUNTIF($D$1:$D26,$D26)+3,COLUMN($AN25),4,1,$D26)),"")</f>
        <v/>
      </c>
      <c r="S26" s="138" t="str">
        <f t="shared" si="2"/>
        <v>Abweichung 7</v>
      </c>
      <c r="T26" s="138" t="str">
        <f ca="1">IFERROR(IF(OR(AND(U26="",V26=""),AND(U26=0,V26=0),AND(U26=CONCATENATE($D26,": "),V26=""),AND(U26=CONCATENATE($D26,": "),V26=0)),"",MAX(T$1:T25)+1),"")</f>
        <v/>
      </c>
      <c r="U26" s="138" t="str">
        <f ca="1">IFERROR(CONCATENATE($D26,": ",INDIRECT(ADDRESS(COUNTIF($D$1:$D26,$D26)+3,COLUMN($AP25),4,1,$D26))),"")</f>
        <v xml:space="preserve">LA: </v>
      </c>
      <c r="V26" s="138" t="str">
        <f ca="1">IFERROR(INDIRECT(ADDRESS(COUNTIF($D$1:$D26,$D26)+3,COLUMN($AQ25),4,1,$D26)),"")</f>
        <v/>
      </c>
      <c r="W26" s="138"/>
      <c r="X26" s="138"/>
      <c r="Y26" s="138">
        <f t="shared" si="3"/>
        <v>0</v>
      </c>
      <c r="Z26" s="138" t="str">
        <f ca="1">IFERROR(IF(OR(AND(AA26="",AB26=""),AND(AA26=0,AB26=0),AND(AA26=CONCATENATE($D26,": "),AB26=""),AND(AA26=CONCATENATE($D26,": "),AB26=0)),"",MAX(Z$1:Z25)+1),"")</f>
        <v/>
      </c>
      <c r="AA26" s="138" t="str">
        <f ca="1">IFERROR(CONCATENATE($D26,": ",INDIRECT(ADDRESS(COUNTIF($D$1:$D26,$D26)+3,COLUMN($AS25),4,1,$D26))),"")</f>
        <v xml:space="preserve">LA: </v>
      </c>
      <c r="AB26" s="138" t="str">
        <f ca="1">IFERROR(INDIRECT(ADDRESS(COUNTIF($D$1:$D26,$D26)+3,COLUMN($AT25),4,1,$D26)),"")</f>
        <v/>
      </c>
      <c r="AC26" s="138" t="str">
        <f t="shared" ca="1" si="4"/>
        <v/>
      </c>
      <c r="AD26" s="138" t="str">
        <f ca="1">IFERROR(IF(OR(AND(AE26="",AF26=""),AND(AE26=0,AF26=0),AND(AE26=CONCATENATE($D26,": "),AF26=""),AND(AE26=CONCATENATE($D26,": "),AF26=0)),"",MAX(AD$1:AD25)+1),"")</f>
        <v/>
      </c>
      <c r="AE26" s="138" t="str">
        <f ca="1">IFERROR(CONCATENATE($D26,": ",INDIRECT(ADDRESS(COUNTIF($D$1:$D26,$D26)+3,COLUMN($AV25),4,1,$D26))),"")</f>
        <v xml:space="preserve">LA: </v>
      </c>
      <c r="AF26" s="138" t="str">
        <f ca="1">IFERROR(INDIRECT(ADDRESS(COUNTIF($D$1:$D26,$D26)+3,COLUMN($AW25),4,1,$D26)),"")</f>
        <v/>
      </c>
    </row>
    <row r="27" spans="3:32" x14ac:dyDescent="0.25">
      <c r="D27" s="138" t="str">
        <f t="shared" si="0"/>
        <v>LA</v>
      </c>
      <c r="E27" s="138" t="str">
        <f>CONCATENATE("Hinweis ",COUNTIF($D$1:D26,D27)+1)</f>
        <v>Hinweis 8</v>
      </c>
      <c r="F27" s="138" t="str">
        <f ca="1">IFERROR(IF(OR(AND(G27="",H27=""),AND(G27=0,H27=0),AND(G27=CONCATENATE(D27,": "),H27=""),AND(G27=CONCATENATE(D27,": "),H27=0)),"",MAX(F$1:F26)+1),"")</f>
        <v/>
      </c>
      <c r="G27" s="138" t="str">
        <f ca="1">IFERROR(CONCATENATE($D27,": ",INDIRECT(ADDRESS(COUNTIF($D$1:$D27,$D27)+3,COLUMN($AG26),4,1,$D27))),"")</f>
        <v xml:space="preserve">LA: </v>
      </c>
      <c r="H27" s="138" t="str">
        <f ca="1">IFERROR(INDIRECT(ADDRESS(COUNTIF($D$1:$D27,$D27)+3,COLUMN($AH26),4,1,$D27)),"")</f>
        <v/>
      </c>
      <c r="I27" s="138" t="str">
        <f>CONCATENATE("Abweichung ",COUNTIF($D$1:D26,D27)+1)</f>
        <v>Abweichung 8</v>
      </c>
      <c r="J27" s="138" t="str">
        <f ca="1">IFERROR(IF(OR(AND(K27="",L27=""),AND(K27=0,L27=0),AND(K27=CONCATENATE($D27,": "),L27=""),AND(K27=CONCATENATE($D27,": "),L27=0)),"",MAX(J$1:J26)+1),"")</f>
        <v/>
      </c>
      <c r="K27" s="138" t="str">
        <f ca="1">IFERROR(CONCATENATE($D27,": ",INDIRECT(ADDRESS(COUNTIF($D$1:$D27,$D27)+3,COLUMN($AJ26),4,1,$D27))),"")</f>
        <v xml:space="preserve">LA: </v>
      </c>
      <c r="L27" s="138" t="str">
        <f ca="1">IFERROR(INDIRECT(ADDRESS(COUNTIF($D$1:$D27,$D27)+3,COLUMN($AK26),4,1,$D27)),"")</f>
        <v/>
      </c>
      <c r="M27" s="138"/>
      <c r="N27" s="138"/>
      <c r="O27" s="138" t="str">
        <f t="shared" si="1"/>
        <v>Hinweis 8</v>
      </c>
      <c r="P27" s="138" t="str">
        <f ca="1">IFERROR(IF(OR(AND(Q27="",R27=""),AND(Q27=0,R27=0),AND(Q27=CONCATENATE($D27,": "),R27=""),AND(Q27=CONCATENATE($D27,": "),R27=0)),"",MAX(P$1:P26)+1),"")</f>
        <v/>
      </c>
      <c r="Q27" s="138" t="str">
        <f ca="1">IFERROR(CONCATENATE($D27,": ",INDIRECT(ADDRESS(COUNTIF($D$1:$D27,$D27)+3,COLUMN($AM26),4,1,$D27))),"")</f>
        <v xml:space="preserve">LA: </v>
      </c>
      <c r="R27" s="138" t="str">
        <f ca="1">IFERROR(INDIRECT(ADDRESS(COUNTIF($D$1:$D27,$D27)+3,COLUMN($AN26),4,1,$D27)),"")</f>
        <v/>
      </c>
      <c r="S27" s="138" t="str">
        <f t="shared" si="2"/>
        <v>Abweichung 8</v>
      </c>
      <c r="T27" s="138" t="str">
        <f ca="1">IFERROR(IF(OR(AND(U27="",V27=""),AND(U27=0,V27=0),AND(U27=CONCATENATE($D27,": "),V27=""),AND(U27=CONCATENATE($D27,": "),V27=0)),"",MAX(T$1:T26)+1),"")</f>
        <v/>
      </c>
      <c r="U27" s="138" t="str">
        <f ca="1">IFERROR(CONCATENATE($D27,": ",INDIRECT(ADDRESS(COUNTIF($D$1:$D27,$D27)+3,COLUMN($AP26),4,1,$D27))),"")</f>
        <v xml:space="preserve">LA: </v>
      </c>
      <c r="V27" s="138" t="str">
        <f ca="1">IFERROR(INDIRECT(ADDRESS(COUNTIF($D$1:$D27,$D27)+3,COLUMN($AQ26),4,1,$D27)),"")</f>
        <v/>
      </c>
      <c r="W27" s="138"/>
      <c r="X27" s="138"/>
      <c r="Y27" s="138">
        <f t="shared" si="3"/>
        <v>0</v>
      </c>
      <c r="Z27" s="138" t="str">
        <f ca="1">IFERROR(IF(OR(AND(AA27="",AB27=""),AND(AA27=0,AB27=0),AND(AA27=CONCATENATE($D27,": "),AB27=""),AND(AA27=CONCATENATE($D27,": "),AB27=0)),"",MAX(Z$1:Z26)+1),"")</f>
        <v/>
      </c>
      <c r="AA27" s="138" t="str">
        <f ca="1">IFERROR(CONCATENATE($D27,": ",INDIRECT(ADDRESS(COUNTIF($D$1:$D27,$D27)+3,COLUMN($AS26),4,1,$D27))),"")</f>
        <v xml:space="preserve">LA: </v>
      </c>
      <c r="AB27" s="138" t="str">
        <f ca="1">IFERROR(INDIRECT(ADDRESS(COUNTIF($D$1:$D27,$D27)+3,COLUMN($AT26),4,1,$D27)),"")</f>
        <v/>
      </c>
      <c r="AC27" s="138" t="str">
        <f t="shared" ca="1" si="4"/>
        <v/>
      </c>
      <c r="AD27" s="138" t="str">
        <f ca="1">IFERROR(IF(OR(AND(AE27="",AF27=""),AND(AE27=0,AF27=0),AND(AE27=CONCATENATE($D27,": "),AF27=""),AND(AE27=CONCATENATE($D27,": "),AF27=0)),"",MAX(AD$1:AD26)+1),"")</f>
        <v/>
      </c>
      <c r="AE27" s="138" t="str">
        <f ca="1">IFERROR(CONCATENATE($D27,": ",INDIRECT(ADDRESS(COUNTIF($D$1:$D27,$D27)+3,COLUMN($AV26),4,1,$D27))),"")</f>
        <v xml:space="preserve">LA: </v>
      </c>
      <c r="AF27" s="138" t="str">
        <f ca="1">IFERROR(INDIRECT(ADDRESS(COUNTIF($D$1:$D27,$D27)+3,COLUMN($AW26),4,1,$D27)),"")</f>
        <v/>
      </c>
    </row>
    <row r="28" spans="3:32" x14ac:dyDescent="0.25">
      <c r="D28" s="138" t="str">
        <f t="shared" si="0"/>
        <v>LA</v>
      </c>
      <c r="E28" s="138" t="str">
        <f>CONCATENATE("Hinweis ",COUNTIF($D$1:D27,D28)+1)</f>
        <v>Hinweis 9</v>
      </c>
      <c r="F28" s="138" t="str">
        <f ca="1">IFERROR(IF(OR(AND(G28="",H28=""),AND(G28=0,H28=0),AND(G28=CONCATENATE(D28,": "),H28=""),AND(G28=CONCATENATE(D28,": "),H28=0)),"",MAX(F$1:F27)+1),"")</f>
        <v/>
      </c>
      <c r="G28" s="138" t="str">
        <f ca="1">IFERROR(CONCATENATE($D28,": ",INDIRECT(ADDRESS(COUNTIF($D$1:$D28,$D28)+3,COLUMN($AG27),4,1,$D28))),"")</f>
        <v xml:space="preserve">LA: </v>
      </c>
      <c r="H28" s="138" t="str">
        <f ca="1">IFERROR(INDIRECT(ADDRESS(COUNTIF($D$1:$D28,$D28)+3,COLUMN($AH27),4,1,$D28)),"")</f>
        <v/>
      </c>
      <c r="I28" s="138" t="str">
        <f>CONCATENATE("Abweichung ",COUNTIF($D$1:D27,D28)+1)</f>
        <v>Abweichung 9</v>
      </c>
      <c r="J28" s="138" t="str">
        <f ca="1">IFERROR(IF(OR(AND(K28="",L28=""),AND(K28=0,L28=0),AND(K28=CONCATENATE($D28,": "),L28=""),AND(K28=CONCATENATE($D28,": "),L28=0)),"",MAX(J$1:J27)+1),"")</f>
        <v/>
      </c>
      <c r="K28" s="138" t="str">
        <f ca="1">IFERROR(CONCATENATE($D28,": ",INDIRECT(ADDRESS(COUNTIF($D$1:$D28,$D28)+3,COLUMN($AJ27),4,1,$D28))),"")</f>
        <v xml:space="preserve">LA: </v>
      </c>
      <c r="L28" s="138" t="str">
        <f ca="1">IFERROR(INDIRECT(ADDRESS(COUNTIF($D$1:$D28,$D28)+3,COLUMN($AK27),4,1,$D28)),"")</f>
        <v/>
      </c>
      <c r="M28" s="138"/>
      <c r="N28" s="138"/>
      <c r="O28" s="138" t="str">
        <f t="shared" si="1"/>
        <v>Hinweis 9</v>
      </c>
      <c r="P28" s="138" t="str">
        <f ca="1">IFERROR(IF(OR(AND(Q28="",R28=""),AND(Q28=0,R28=0),AND(Q28=CONCATENATE($D28,": "),R28=""),AND(Q28=CONCATENATE($D28,": "),R28=0)),"",MAX(P$1:P27)+1),"")</f>
        <v/>
      </c>
      <c r="Q28" s="138" t="str">
        <f ca="1">IFERROR(CONCATENATE($D28,": ",INDIRECT(ADDRESS(COUNTIF($D$1:$D28,$D28)+3,COLUMN($AM27),4,1,$D28))),"")</f>
        <v xml:space="preserve">LA: </v>
      </c>
      <c r="R28" s="138" t="str">
        <f ca="1">IFERROR(INDIRECT(ADDRESS(COUNTIF($D$1:$D28,$D28)+3,COLUMN($AN27),4,1,$D28)),"")</f>
        <v/>
      </c>
      <c r="S28" s="138" t="str">
        <f t="shared" si="2"/>
        <v>Abweichung 9</v>
      </c>
      <c r="T28" s="138" t="str">
        <f ca="1">IFERROR(IF(OR(AND(U28="",V28=""),AND(U28=0,V28=0),AND(U28=CONCATENATE($D28,": "),V28=""),AND(U28=CONCATENATE($D28,": "),V28=0)),"",MAX(T$1:T27)+1),"")</f>
        <v/>
      </c>
      <c r="U28" s="138" t="str">
        <f ca="1">IFERROR(CONCATENATE($D28,": ",INDIRECT(ADDRESS(COUNTIF($D$1:$D28,$D28)+3,COLUMN($AP27),4,1,$D28))),"")</f>
        <v xml:space="preserve">LA: </v>
      </c>
      <c r="V28" s="138" t="str">
        <f ca="1">IFERROR(INDIRECT(ADDRESS(COUNTIF($D$1:$D28,$D28)+3,COLUMN($AQ27),4,1,$D28)),"")</f>
        <v/>
      </c>
      <c r="W28" s="138"/>
      <c r="X28" s="138"/>
      <c r="Y28" s="138">
        <f t="shared" si="3"/>
        <v>0</v>
      </c>
      <c r="Z28" s="138" t="str">
        <f ca="1">IFERROR(IF(OR(AND(AA28="",AB28=""),AND(AA28=0,AB28=0),AND(AA28=CONCATENATE($D28,": "),AB28=""),AND(AA28=CONCATENATE($D28,": "),AB28=0)),"",MAX(Z$1:Z27)+1),"")</f>
        <v/>
      </c>
      <c r="AA28" s="138" t="str">
        <f ca="1">IFERROR(CONCATENATE($D28,": ",INDIRECT(ADDRESS(COUNTIF($D$1:$D28,$D28)+3,COLUMN($AS27),4,1,$D28))),"")</f>
        <v xml:space="preserve">LA: </v>
      </c>
      <c r="AB28" s="138" t="str">
        <f ca="1">IFERROR(INDIRECT(ADDRESS(COUNTIF($D$1:$D28,$D28)+3,COLUMN($AT27),4,1,$D28)),"")</f>
        <v/>
      </c>
      <c r="AC28" s="138" t="str">
        <f t="shared" ca="1" si="4"/>
        <v/>
      </c>
      <c r="AD28" s="138" t="str">
        <f ca="1">IFERROR(IF(OR(AND(AE28="",AF28=""),AND(AE28=0,AF28=0),AND(AE28=CONCATENATE($D28,": "),AF28=""),AND(AE28=CONCATENATE($D28,": "),AF28=0)),"",MAX(AD$1:AD27)+1),"")</f>
        <v/>
      </c>
      <c r="AE28" s="138" t="str">
        <f ca="1">IFERROR(CONCATENATE($D28,": ",INDIRECT(ADDRESS(COUNTIF($D$1:$D28,$D28)+3,COLUMN($AV27),4,1,$D28))),"")</f>
        <v xml:space="preserve">LA: </v>
      </c>
      <c r="AF28" s="138" t="str">
        <f ca="1">IFERROR(INDIRECT(ADDRESS(COUNTIF($D$1:$D28,$D28)+3,COLUMN($AW27),4,1,$D28)),"")</f>
        <v/>
      </c>
    </row>
    <row r="29" spans="3:32" x14ac:dyDescent="0.25">
      <c r="D29" s="138" t="str">
        <f t="shared" si="0"/>
        <v>LA</v>
      </c>
      <c r="E29" s="138" t="str">
        <f>CONCATENATE("Hinweis ",COUNTIF($D$1:D28,D29)+1)</f>
        <v>Hinweis 10</v>
      </c>
      <c r="F29" s="138" t="str">
        <f ca="1">IFERROR(IF(OR(AND(G29="",H29=""),AND(G29=0,H29=0),AND(G29=CONCATENATE(D29,": "),H29=""),AND(G29=CONCATENATE(D29,": "),H29=0)),"",MAX(F$1:F28)+1),"")</f>
        <v/>
      </c>
      <c r="G29" s="138" t="str">
        <f ca="1">IFERROR(CONCATENATE($D29,": ",INDIRECT(ADDRESS(COUNTIF($D$1:$D29,$D29)+3,COLUMN($AG28),4,1,$D29))),"")</f>
        <v xml:space="preserve">LA: </v>
      </c>
      <c r="H29" s="138" t="str">
        <f ca="1">IFERROR(INDIRECT(ADDRESS(COUNTIF($D$1:$D29,$D29)+3,COLUMN($AH28),4,1,$D29)),"")</f>
        <v/>
      </c>
      <c r="I29" s="138" t="str">
        <f>CONCATENATE("Abweichung ",COUNTIF($D$1:D28,D29)+1)</f>
        <v>Abweichung 10</v>
      </c>
      <c r="J29" s="138" t="str">
        <f ca="1">IFERROR(IF(OR(AND(K29="",L29=""),AND(K29=0,L29=0),AND(K29=CONCATENATE($D29,": "),L29=""),AND(K29=CONCATENATE($D29,": "),L29=0)),"",MAX(J$1:J28)+1),"")</f>
        <v/>
      </c>
      <c r="K29" s="138" t="str">
        <f ca="1">IFERROR(CONCATENATE($D29,": ",INDIRECT(ADDRESS(COUNTIF($D$1:$D29,$D29)+3,COLUMN($AJ28),4,1,$D29))),"")</f>
        <v xml:space="preserve">LA: </v>
      </c>
      <c r="L29" s="138" t="str">
        <f ca="1">IFERROR(INDIRECT(ADDRESS(COUNTIF($D$1:$D29,$D29)+3,COLUMN($AK28),4,1,$D29)),"")</f>
        <v/>
      </c>
      <c r="M29" s="138"/>
      <c r="N29" s="138"/>
      <c r="O29" s="138" t="str">
        <f t="shared" si="1"/>
        <v>Hinweis 10</v>
      </c>
      <c r="P29" s="138" t="str">
        <f ca="1">IFERROR(IF(OR(AND(Q29="",R29=""),AND(Q29=0,R29=0),AND(Q29=CONCATENATE($D29,": "),R29=""),AND(Q29=CONCATENATE($D29,": "),R29=0)),"",MAX(P$1:P28)+1),"")</f>
        <v/>
      </c>
      <c r="Q29" s="138" t="str">
        <f ca="1">IFERROR(CONCATENATE($D29,": ",INDIRECT(ADDRESS(COUNTIF($D$1:$D29,$D29)+3,COLUMN($AM28),4,1,$D29))),"")</f>
        <v xml:space="preserve">LA: </v>
      </c>
      <c r="R29" s="138" t="str">
        <f ca="1">IFERROR(INDIRECT(ADDRESS(COUNTIF($D$1:$D29,$D29)+3,COLUMN($AN28),4,1,$D29)),"")</f>
        <v/>
      </c>
      <c r="S29" s="138" t="str">
        <f t="shared" si="2"/>
        <v>Abweichung 10</v>
      </c>
      <c r="T29" s="138" t="str">
        <f ca="1">IFERROR(IF(OR(AND(U29="",V29=""),AND(U29=0,V29=0),AND(U29=CONCATENATE($D29,": "),V29=""),AND(U29=CONCATENATE($D29,": "),V29=0)),"",MAX(T$1:T28)+1),"")</f>
        <v/>
      </c>
      <c r="U29" s="138" t="str">
        <f ca="1">IFERROR(CONCATENATE($D29,": ",INDIRECT(ADDRESS(COUNTIF($D$1:$D29,$D29)+3,COLUMN($AP28),4,1,$D29))),"")</f>
        <v xml:space="preserve">LA: </v>
      </c>
      <c r="V29" s="138" t="str">
        <f ca="1">IFERROR(INDIRECT(ADDRESS(COUNTIF($D$1:$D29,$D29)+3,COLUMN($AQ28),4,1,$D29)),"")</f>
        <v/>
      </c>
      <c r="W29" s="138"/>
      <c r="X29" s="138"/>
      <c r="Y29" s="138">
        <f t="shared" si="3"/>
        <v>0</v>
      </c>
      <c r="Z29" s="138" t="str">
        <f ca="1">IFERROR(IF(OR(AND(AA29="",AB29=""),AND(AA29=0,AB29=0),AND(AA29=CONCATENATE($D29,": "),AB29=""),AND(AA29=CONCATENATE($D29,": "),AB29=0)),"",MAX(Z$1:Z28)+1),"")</f>
        <v/>
      </c>
      <c r="AA29" s="138" t="str">
        <f ca="1">IFERROR(CONCATENATE($D29,": ",INDIRECT(ADDRESS(COUNTIF($D$1:$D29,$D29)+3,COLUMN($AS28),4,1,$D29))),"")</f>
        <v xml:space="preserve">LA: </v>
      </c>
      <c r="AB29" s="138" t="str">
        <f ca="1">IFERROR(INDIRECT(ADDRESS(COUNTIF($D$1:$D29,$D29)+3,COLUMN($AT28),4,1,$D29)),"")</f>
        <v/>
      </c>
      <c r="AC29" s="138" t="str">
        <f t="shared" ca="1" si="4"/>
        <v/>
      </c>
      <c r="AD29" s="138" t="str">
        <f ca="1">IFERROR(IF(OR(AND(AE29="",AF29=""),AND(AE29=0,AF29=0),AND(AE29=CONCATENATE($D29,": "),AF29=""),AND(AE29=CONCATENATE($D29,": "),AF29=0)),"",MAX(AD$1:AD28)+1),"")</f>
        <v/>
      </c>
      <c r="AE29" s="138" t="str">
        <f ca="1">IFERROR(CONCATENATE($D29,": ",INDIRECT(ADDRESS(COUNTIF($D$1:$D29,$D29)+3,COLUMN($AV28),4,1,$D29))),"")</f>
        <v xml:space="preserve">LA: </v>
      </c>
      <c r="AF29" s="138" t="str">
        <f ca="1">IFERROR(INDIRECT(ADDRESS(COUNTIF($D$1:$D29,$D29)+3,COLUMN($AW28),4,1,$D29)),"")</f>
        <v/>
      </c>
    </row>
    <row r="30" spans="3:32" x14ac:dyDescent="0.25">
      <c r="D30" s="138" t="str">
        <f t="shared" si="0"/>
        <v>LA</v>
      </c>
      <c r="E30" s="138" t="str">
        <f>CONCATENATE("Hinweis ",COUNTIF($D$1:D29,D30)+1)</f>
        <v>Hinweis 11</v>
      </c>
      <c r="F30" s="138" t="str">
        <f ca="1">IFERROR(IF(OR(AND(G30="",H30=""),AND(G30=0,H30=0),AND(G30=CONCATENATE(D30,": "),H30=""),AND(G30=CONCATENATE(D30,": "),H30=0)),"",MAX(F$1:F29)+1),"")</f>
        <v/>
      </c>
      <c r="G30" s="138" t="str">
        <f ca="1">IFERROR(CONCATENATE($D30,": ",INDIRECT(ADDRESS(COUNTIF($D$1:$D30,$D30)+3,COLUMN($AG29),4,1,$D30))),"")</f>
        <v xml:space="preserve">LA: </v>
      </c>
      <c r="H30" s="138" t="str">
        <f ca="1">IFERROR(INDIRECT(ADDRESS(COUNTIF($D$1:$D30,$D30)+3,COLUMN($AH29),4,1,$D30)),"")</f>
        <v/>
      </c>
      <c r="I30" s="138" t="str">
        <f>CONCATENATE("Abweichung ",COUNTIF($D$1:D29,D30)+1)</f>
        <v>Abweichung 11</v>
      </c>
      <c r="J30" s="138" t="str">
        <f ca="1">IFERROR(IF(OR(AND(K30="",L30=""),AND(K30=0,L30=0),AND(K30=CONCATENATE($D30,": "),L30=""),AND(K30=CONCATENATE($D30,": "),L30=0)),"",MAX(J$1:J29)+1),"")</f>
        <v/>
      </c>
      <c r="K30" s="138" t="str">
        <f ca="1">IFERROR(CONCATENATE($D30,": ",INDIRECT(ADDRESS(COUNTIF($D$1:$D30,$D30)+3,COLUMN($AJ29),4,1,$D30))),"")</f>
        <v xml:space="preserve">LA: </v>
      </c>
      <c r="L30" s="138" t="str">
        <f ca="1">IFERROR(INDIRECT(ADDRESS(COUNTIF($D$1:$D30,$D30)+3,COLUMN($AK29),4,1,$D30)),"")</f>
        <v/>
      </c>
      <c r="M30" s="138"/>
      <c r="N30" s="138"/>
      <c r="O30" s="138" t="str">
        <f t="shared" si="1"/>
        <v>Hinweis 11</v>
      </c>
      <c r="P30" s="138" t="str">
        <f ca="1">IFERROR(IF(OR(AND(Q30="",R30=""),AND(Q30=0,R30=0),AND(Q30=CONCATENATE($D30,": "),R30=""),AND(Q30=CONCATENATE($D30,": "),R30=0)),"",MAX(P$1:P29)+1),"")</f>
        <v/>
      </c>
      <c r="Q30" s="138" t="str">
        <f ca="1">IFERROR(CONCATENATE($D30,": ",INDIRECT(ADDRESS(COUNTIF($D$1:$D30,$D30)+3,COLUMN($AM29),4,1,$D30))),"")</f>
        <v xml:space="preserve">LA: </v>
      </c>
      <c r="R30" s="138" t="str">
        <f ca="1">IFERROR(INDIRECT(ADDRESS(COUNTIF($D$1:$D30,$D30)+3,COLUMN($AN29),4,1,$D30)),"")</f>
        <v/>
      </c>
      <c r="S30" s="138" t="str">
        <f t="shared" si="2"/>
        <v>Abweichung 11</v>
      </c>
      <c r="T30" s="138" t="str">
        <f ca="1">IFERROR(IF(OR(AND(U30="",V30=""),AND(U30=0,V30=0),AND(U30=CONCATENATE($D30,": "),V30=""),AND(U30=CONCATENATE($D30,": "),V30=0)),"",MAX(T$1:T29)+1),"")</f>
        <v/>
      </c>
      <c r="U30" s="138" t="str">
        <f ca="1">IFERROR(CONCATENATE($D30,": ",INDIRECT(ADDRESS(COUNTIF($D$1:$D30,$D30)+3,COLUMN($AP29),4,1,$D30))),"")</f>
        <v xml:space="preserve">LA: </v>
      </c>
      <c r="V30" s="138" t="str">
        <f ca="1">IFERROR(INDIRECT(ADDRESS(COUNTIF($D$1:$D30,$D30)+3,COLUMN($AQ29),4,1,$D30)),"")</f>
        <v/>
      </c>
      <c r="W30" s="138"/>
      <c r="X30" s="138"/>
      <c r="Y30" s="138">
        <f t="shared" si="3"/>
        <v>0</v>
      </c>
      <c r="Z30" s="138" t="str">
        <f ca="1">IFERROR(IF(OR(AND(AA30="",AB30=""),AND(AA30=0,AB30=0),AND(AA30=CONCATENATE($D30,": "),AB30=""),AND(AA30=CONCATENATE($D30,": "),AB30=0)),"",MAX(Z$1:Z29)+1),"")</f>
        <v/>
      </c>
      <c r="AA30" s="138" t="str">
        <f ca="1">IFERROR(CONCATENATE($D30,": ",INDIRECT(ADDRESS(COUNTIF($D$1:$D30,$D30)+3,COLUMN($AS29),4,1,$D30))),"")</f>
        <v xml:space="preserve">LA: </v>
      </c>
      <c r="AB30" s="138" t="str">
        <f ca="1">IFERROR(INDIRECT(ADDRESS(COUNTIF($D$1:$D30,$D30)+3,COLUMN($AT29),4,1,$D30)),"")</f>
        <v/>
      </c>
      <c r="AC30" s="138" t="str">
        <f t="shared" ca="1" si="4"/>
        <v/>
      </c>
      <c r="AD30" s="138" t="str">
        <f ca="1">IFERROR(IF(OR(AND(AE30="",AF30=""),AND(AE30=0,AF30=0),AND(AE30=CONCATENATE($D30,": "),AF30=""),AND(AE30=CONCATENATE($D30,": "),AF30=0)),"",MAX(AD$1:AD29)+1),"")</f>
        <v/>
      </c>
      <c r="AE30" s="138" t="str">
        <f ca="1">IFERROR(CONCATENATE($D30,": ",INDIRECT(ADDRESS(COUNTIF($D$1:$D30,$D30)+3,COLUMN($AV29),4,1,$D30))),"")</f>
        <v xml:space="preserve">LA: </v>
      </c>
      <c r="AF30" s="138" t="str">
        <f ca="1">IFERROR(INDIRECT(ADDRESS(COUNTIF($D$1:$D30,$D30)+3,COLUMN($AW29),4,1,$D30)),"")</f>
        <v/>
      </c>
    </row>
    <row r="31" spans="3:32" x14ac:dyDescent="0.25">
      <c r="D31" s="138" t="str">
        <f t="shared" si="0"/>
        <v>LA</v>
      </c>
      <c r="E31" s="138" t="str">
        <f>CONCATENATE("Hinweis ",COUNTIF($D$1:D30,D31)+1)</f>
        <v>Hinweis 12</v>
      </c>
      <c r="F31" s="138" t="str">
        <f ca="1">IFERROR(IF(OR(AND(G31="",H31=""),AND(G31=0,H31=0),AND(G31=CONCATENATE(D31,": "),H31=""),AND(G31=CONCATENATE(D31,": "),H31=0)),"",MAX(F$1:F30)+1),"")</f>
        <v/>
      </c>
      <c r="G31" s="138" t="str">
        <f ca="1">IFERROR(CONCATENATE($D31,": ",INDIRECT(ADDRESS(COUNTIF($D$1:$D31,$D31)+3,COLUMN($AG30),4,1,$D31))),"")</f>
        <v xml:space="preserve">LA: </v>
      </c>
      <c r="H31" s="138" t="str">
        <f ca="1">IFERROR(INDIRECT(ADDRESS(COUNTIF($D$1:$D31,$D31)+3,COLUMN($AH30),4,1,$D31)),"")</f>
        <v/>
      </c>
      <c r="I31" s="138" t="str">
        <f>CONCATENATE("Abweichung ",COUNTIF($D$1:D30,D31)+1)</f>
        <v>Abweichung 12</v>
      </c>
      <c r="J31" s="138" t="str">
        <f ca="1">IFERROR(IF(OR(AND(K31="",L31=""),AND(K31=0,L31=0),AND(K31=CONCATENATE($D31,": "),L31=""),AND(K31=CONCATENATE($D31,": "),L31=0)),"",MAX(J$1:J30)+1),"")</f>
        <v/>
      </c>
      <c r="K31" s="138" t="str">
        <f ca="1">IFERROR(CONCATENATE($D31,": ",INDIRECT(ADDRESS(COUNTIF($D$1:$D31,$D31)+3,COLUMN($AJ30),4,1,$D31))),"")</f>
        <v xml:space="preserve">LA: </v>
      </c>
      <c r="L31" s="138" t="str">
        <f ca="1">IFERROR(INDIRECT(ADDRESS(COUNTIF($D$1:$D31,$D31)+3,COLUMN($AK30),4,1,$D31)),"")</f>
        <v/>
      </c>
      <c r="M31" s="138"/>
      <c r="N31" s="138"/>
      <c r="O31" s="138" t="str">
        <f t="shared" si="1"/>
        <v>Hinweis 12</v>
      </c>
      <c r="P31" s="138" t="str">
        <f ca="1">IFERROR(IF(OR(AND(Q31="",R31=""),AND(Q31=0,R31=0),AND(Q31=CONCATENATE($D31,": "),R31=""),AND(Q31=CONCATENATE($D31,": "),R31=0)),"",MAX(P$1:P30)+1),"")</f>
        <v/>
      </c>
      <c r="Q31" s="138" t="str">
        <f ca="1">IFERROR(CONCATENATE($D31,": ",INDIRECT(ADDRESS(COUNTIF($D$1:$D31,$D31)+3,COLUMN($AM30),4,1,$D31))),"")</f>
        <v xml:space="preserve">LA: </v>
      </c>
      <c r="R31" s="138" t="str">
        <f ca="1">IFERROR(INDIRECT(ADDRESS(COUNTIF($D$1:$D31,$D31)+3,COLUMN($AN30),4,1,$D31)),"")</f>
        <v/>
      </c>
      <c r="S31" s="138" t="str">
        <f t="shared" si="2"/>
        <v>Abweichung 12</v>
      </c>
      <c r="T31" s="138" t="str">
        <f ca="1">IFERROR(IF(OR(AND(U31="",V31=""),AND(U31=0,V31=0),AND(U31=CONCATENATE($D31,": "),V31=""),AND(U31=CONCATENATE($D31,": "),V31=0)),"",MAX(T$1:T30)+1),"")</f>
        <v/>
      </c>
      <c r="U31" s="138" t="str">
        <f ca="1">IFERROR(CONCATENATE($D31,": ",INDIRECT(ADDRESS(COUNTIF($D$1:$D31,$D31)+3,COLUMN($AP30),4,1,$D31))),"")</f>
        <v xml:space="preserve">LA: </v>
      </c>
      <c r="V31" s="138" t="str">
        <f ca="1">IFERROR(INDIRECT(ADDRESS(COUNTIF($D$1:$D31,$D31)+3,COLUMN($AQ30),4,1,$D31)),"")</f>
        <v/>
      </c>
      <c r="W31" s="138"/>
      <c r="X31" s="138"/>
      <c r="Y31" s="138">
        <f t="shared" si="3"/>
        <v>0</v>
      </c>
      <c r="Z31" s="138" t="str">
        <f ca="1">IFERROR(IF(OR(AND(AA31="",AB31=""),AND(AA31=0,AB31=0),AND(AA31=CONCATENATE($D31,": "),AB31=""),AND(AA31=CONCATENATE($D31,": "),AB31=0)),"",MAX(Z$1:Z30)+1),"")</f>
        <v/>
      </c>
      <c r="AA31" s="138" t="str">
        <f ca="1">IFERROR(CONCATENATE($D31,": ",INDIRECT(ADDRESS(COUNTIF($D$1:$D31,$D31)+3,COLUMN($AS30),4,1,$D31))),"")</f>
        <v xml:space="preserve">LA: </v>
      </c>
      <c r="AB31" s="138" t="str">
        <f ca="1">IFERROR(INDIRECT(ADDRESS(COUNTIF($D$1:$D31,$D31)+3,COLUMN($AT30),4,1,$D31)),"")</f>
        <v/>
      </c>
      <c r="AC31" s="138" t="str">
        <f t="shared" ca="1" si="4"/>
        <v/>
      </c>
      <c r="AD31" s="138" t="str">
        <f ca="1">IFERROR(IF(OR(AND(AE31="",AF31=""),AND(AE31=0,AF31=0),AND(AE31=CONCATENATE($D31,": "),AF31=""),AND(AE31=CONCATENATE($D31,": "),AF31=0)),"",MAX(AD$1:AD30)+1),"")</f>
        <v/>
      </c>
      <c r="AE31" s="138" t="str">
        <f ca="1">IFERROR(CONCATENATE($D31,": ",INDIRECT(ADDRESS(COUNTIF($D$1:$D31,$D31)+3,COLUMN($AV30),4,1,$D31))),"")</f>
        <v xml:space="preserve">LA: </v>
      </c>
      <c r="AF31" s="138" t="str">
        <f ca="1">IFERROR(INDIRECT(ADDRESS(COUNTIF($D$1:$D31,$D31)+3,COLUMN($AW30),4,1,$D31)),"")</f>
        <v/>
      </c>
    </row>
    <row r="32" spans="3:32" x14ac:dyDescent="0.25">
      <c r="D32" s="138" t="str">
        <f t="shared" si="0"/>
        <v>LA</v>
      </c>
      <c r="E32" s="138" t="str">
        <f>CONCATENATE("Hinweis ",COUNTIF($D$1:D31,D32)+1)</f>
        <v>Hinweis 13</v>
      </c>
      <c r="F32" s="138" t="str">
        <f ca="1">IFERROR(IF(OR(AND(G32="",H32=""),AND(G32=0,H32=0),AND(G32=CONCATENATE(D32,": "),H32=""),AND(G32=CONCATENATE(D32,": "),H32=0)),"",MAX(F$1:F31)+1),"")</f>
        <v/>
      </c>
      <c r="G32" s="138" t="str">
        <f ca="1">IFERROR(CONCATENATE($D32,": ",INDIRECT(ADDRESS(COUNTIF($D$1:$D32,$D32)+3,COLUMN($AG31),4,1,$D32))),"")</f>
        <v xml:space="preserve">LA: </v>
      </c>
      <c r="H32" s="138" t="str">
        <f ca="1">IFERROR(INDIRECT(ADDRESS(COUNTIF($D$1:$D32,$D32)+3,COLUMN($AH31),4,1,$D32)),"")</f>
        <v/>
      </c>
      <c r="I32" s="138" t="str">
        <f>CONCATENATE("Abweichung ",COUNTIF($D$1:D31,D32)+1)</f>
        <v>Abweichung 13</v>
      </c>
      <c r="J32" s="138" t="str">
        <f ca="1">IFERROR(IF(OR(AND(K32="",L32=""),AND(K32=0,L32=0),AND(K32=CONCATENATE($D32,": "),L32=""),AND(K32=CONCATENATE($D32,": "),L32=0)),"",MAX(J$1:J31)+1),"")</f>
        <v/>
      </c>
      <c r="K32" s="138" t="str">
        <f ca="1">IFERROR(CONCATENATE($D32,": ",INDIRECT(ADDRESS(COUNTIF($D$1:$D32,$D32)+3,COLUMN($AJ31),4,1,$D32))),"")</f>
        <v xml:space="preserve">LA: </v>
      </c>
      <c r="L32" s="138" t="str">
        <f ca="1">IFERROR(INDIRECT(ADDRESS(COUNTIF($D$1:$D32,$D32)+3,COLUMN($AK31),4,1,$D32)),"")</f>
        <v/>
      </c>
      <c r="M32" s="138"/>
      <c r="N32" s="138"/>
      <c r="O32" s="138" t="str">
        <f t="shared" si="1"/>
        <v>Hinweis 13</v>
      </c>
      <c r="P32" s="138" t="str">
        <f ca="1">IFERROR(IF(OR(AND(Q32="",R32=""),AND(Q32=0,R32=0),AND(Q32=CONCATENATE($D32,": "),R32=""),AND(Q32=CONCATENATE($D32,": "),R32=0)),"",MAX(P$1:P31)+1),"")</f>
        <v/>
      </c>
      <c r="Q32" s="138" t="str">
        <f ca="1">IFERROR(CONCATENATE($D32,": ",INDIRECT(ADDRESS(COUNTIF($D$1:$D32,$D32)+3,COLUMN($AM31),4,1,$D32))),"")</f>
        <v xml:space="preserve">LA: </v>
      </c>
      <c r="R32" s="138" t="str">
        <f ca="1">IFERROR(INDIRECT(ADDRESS(COUNTIF($D$1:$D32,$D32)+3,COLUMN($AN31),4,1,$D32)),"")</f>
        <v/>
      </c>
      <c r="S32" s="138" t="str">
        <f t="shared" si="2"/>
        <v>Abweichung 13</v>
      </c>
      <c r="T32" s="138" t="str">
        <f ca="1">IFERROR(IF(OR(AND(U32="",V32=""),AND(U32=0,V32=0),AND(U32=CONCATENATE($D32,": "),V32=""),AND(U32=CONCATENATE($D32,": "),V32=0)),"",MAX(T$1:T31)+1),"")</f>
        <v/>
      </c>
      <c r="U32" s="138" t="str">
        <f ca="1">IFERROR(CONCATENATE($D32,": ",INDIRECT(ADDRESS(COUNTIF($D$1:$D32,$D32)+3,COLUMN($AP31),4,1,$D32))),"")</f>
        <v xml:space="preserve">LA: </v>
      </c>
      <c r="V32" s="138" t="str">
        <f ca="1">IFERROR(INDIRECT(ADDRESS(COUNTIF($D$1:$D32,$D32)+3,COLUMN($AQ31),4,1,$D32)),"")</f>
        <v/>
      </c>
      <c r="W32" s="138"/>
      <c r="X32" s="138"/>
      <c r="Y32" s="138">
        <f t="shared" si="3"/>
        <v>0</v>
      </c>
      <c r="Z32" s="138" t="str">
        <f ca="1">IFERROR(IF(OR(AND(AA32="",AB32=""),AND(AA32=0,AB32=0),AND(AA32=CONCATENATE($D32,": "),AB32=""),AND(AA32=CONCATENATE($D32,": "),AB32=0)),"",MAX(Z$1:Z31)+1),"")</f>
        <v/>
      </c>
      <c r="AA32" s="138" t="str">
        <f ca="1">IFERROR(CONCATENATE($D32,": ",INDIRECT(ADDRESS(COUNTIF($D$1:$D32,$D32)+3,COLUMN($AS31),4,1,$D32))),"")</f>
        <v xml:space="preserve">LA: </v>
      </c>
      <c r="AB32" s="138" t="str">
        <f ca="1">IFERROR(INDIRECT(ADDRESS(COUNTIF($D$1:$D32,$D32)+3,COLUMN($AT31),4,1,$D32)),"")</f>
        <v/>
      </c>
      <c r="AC32" s="138" t="str">
        <f t="shared" ca="1" si="4"/>
        <v/>
      </c>
      <c r="AD32" s="138" t="str">
        <f ca="1">IFERROR(IF(OR(AND(AE32="",AF32=""),AND(AE32=0,AF32=0),AND(AE32=CONCATENATE($D32,": "),AF32=""),AND(AE32=CONCATENATE($D32,": "),AF32=0)),"",MAX(AD$1:AD31)+1),"")</f>
        <v/>
      </c>
      <c r="AE32" s="138" t="str">
        <f ca="1">IFERROR(CONCATENATE($D32,": ",INDIRECT(ADDRESS(COUNTIF($D$1:$D32,$D32)+3,COLUMN($AV31),4,1,$D32))),"")</f>
        <v xml:space="preserve">LA: </v>
      </c>
      <c r="AF32" s="138" t="str">
        <f ca="1">IFERROR(INDIRECT(ADDRESS(COUNTIF($D$1:$D32,$D32)+3,COLUMN($AW31),4,1,$D32)),"")</f>
        <v/>
      </c>
    </row>
    <row r="33" spans="4:32" x14ac:dyDescent="0.25">
      <c r="D33" s="138" t="str">
        <f t="shared" si="0"/>
        <v>LA</v>
      </c>
      <c r="E33" s="138" t="str">
        <f>CONCATENATE("Hinweis ",COUNTIF($D$1:D32,D33)+1)</f>
        <v>Hinweis 14</v>
      </c>
      <c r="F33" s="138" t="str">
        <f ca="1">IFERROR(IF(OR(AND(G33="",H33=""),AND(G33=0,H33=0),AND(G33=CONCATENATE(D33,": "),H33=""),AND(G33=CONCATENATE(D33,": "),H33=0)),"",MAX(F$1:F32)+1),"")</f>
        <v/>
      </c>
      <c r="G33" s="138" t="str">
        <f ca="1">IFERROR(CONCATENATE($D33,": ",INDIRECT(ADDRESS(COUNTIF($D$1:$D33,$D33)+3,COLUMN($AG32),4,1,$D33))),"")</f>
        <v xml:space="preserve">LA: </v>
      </c>
      <c r="H33" s="138" t="str">
        <f ca="1">IFERROR(INDIRECT(ADDRESS(COUNTIF($D$1:$D33,$D33)+3,COLUMN($AH32),4,1,$D33)),"")</f>
        <v/>
      </c>
      <c r="I33" s="138" t="str">
        <f>CONCATENATE("Abweichung ",COUNTIF($D$1:D32,D33)+1)</f>
        <v>Abweichung 14</v>
      </c>
      <c r="J33" s="138" t="str">
        <f ca="1">IFERROR(IF(OR(AND(K33="",L33=""),AND(K33=0,L33=0),AND(K33=CONCATENATE($D33,": "),L33=""),AND(K33=CONCATENATE($D33,": "),L33=0)),"",MAX(J$1:J32)+1),"")</f>
        <v/>
      </c>
      <c r="K33" s="138" t="str">
        <f ca="1">IFERROR(CONCATENATE($D33,": ",INDIRECT(ADDRESS(COUNTIF($D$1:$D33,$D33)+3,COLUMN($AJ32),4,1,$D33))),"")</f>
        <v xml:space="preserve">LA: </v>
      </c>
      <c r="L33" s="138" t="str">
        <f ca="1">IFERROR(INDIRECT(ADDRESS(COUNTIF($D$1:$D33,$D33)+3,COLUMN($AK32),4,1,$D33)),"")</f>
        <v/>
      </c>
      <c r="M33" s="138"/>
      <c r="N33" s="138"/>
      <c r="O33" s="138" t="str">
        <f t="shared" si="1"/>
        <v>Hinweis 14</v>
      </c>
      <c r="P33" s="138" t="str">
        <f ca="1">IFERROR(IF(OR(AND(Q33="",R33=""),AND(Q33=0,R33=0),AND(Q33=CONCATENATE($D33,": "),R33=""),AND(Q33=CONCATENATE($D33,": "),R33=0)),"",MAX(P$1:P32)+1),"")</f>
        <v/>
      </c>
      <c r="Q33" s="138" t="str">
        <f ca="1">IFERROR(CONCATENATE($D33,": ",INDIRECT(ADDRESS(COUNTIF($D$1:$D33,$D33)+3,COLUMN($AM32),4,1,$D33))),"")</f>
        <v xml:space="preserve">LA: </v>
      </c>
      <c r="R33" s="138" t="str">
        <f ca="1">IFERROR(INDIRECT(ADDRESS(COUNTIF($D$1:$D33,$D33)+3,COLUMN($AN32),4,1,$D33)),"")</f>
        <v/>
      </c>
      <c r="S33" s="138" t="str">
        <f t="shared" si="2"/>
        <v>Abweichung 14</v>
      </c>
      <c r="T33" s="138" t="str">
        <f ca="1">IFERROR(IF(OR(AND(U33="",V33=""),AND(U33=0,V33=0),AND(U33=CONCATENATE($D33,": "),V33=""),AND(U33=CONCATENATE($D33,": "),V33=0)),"",MAX(T$1:T32)+1),"")</f>
        <v/>
      </c>
      <c r="U33" s="138" t="str">
        <f ca="1">IFERROR(CONCATENATE($D33,": ",INDIRECT(ADDRESS(COUNTIF($D$1:$D33,$D33)+3,COLUMN($AP32),4,1,$D33))),"")</f>
        <v xml:space="preserve">LA: </v>
      </c>
      <c r="V33" s="138" t="str">
        <f ca="1">IFERROR(INDIRECT(ADDRESS(COUNTIF($D$1:$D33,$D33)+3,COLUMN($AQ32),4,1,$D33)),"")</f>
        <v/>
      </c>
      <c r="W33" s="138"/>
      <c r="X33" s="138"/>
      <c r="Y33" s="138">
        <f t="shared" si="3"/>
        <v>0</v>
      </c>
      <c r="Z33" s="138" t="str">
        <f ca="1">IFERROR(IF(OR(AND(AA33="",AB33=""),AND(AA33=0,AB33=0),AND(AA33=CONCATENATE($D33,": "),AB33=""),AND(AA33=CONCATENATE($D33,": "),AB33=0)),"",MAX(Z$1:Z32)+1),"")</f>
        <v/>
      </c>
      <c r="AA33" s="138" t="str">
        <f ca="1">IFERROR(CONCATENATE($D33,": ",INDIRECT(ADDRESS(COUNTIF($D$1:$D33,$D33)+3,COLUMN($AS32),4,1,$D33))),"")</f>
        <v xml:space="preserve">LA: </v>
      </c>
      <c r="AB33" s="138" t="str">
        <f ca="1">IFERROR(INDIRECT(ADDRESS(COUNTIF($D$1:$D33,$D33)+3,COLUMN($AT32),4,1,$D33)),"")</f>
        <v/>
      </c>
      <c r="AC33" s="138" t="str">
        <f t="shared" ca="1" si="4"/>
        <v/>
      </c>
      <c r="AD33" s="138" t="str">
        <f ca="1">IFERROR(IF(OR(AND(AE33="",AF33=""),AND(AE33=0,AF33=0),AND(AE33=CONCATENATE($D33,": "),AF33=""),AND(AE33=CONCATENATE($D33,": "),AF33=0)),"",MAX(AD$1:AD32)+1),"")</f>
        <v/>
      </c>
      <c r="AE33" s="138" t="str">
        <f ca="1">IFERROR(CONCATENATE($D33,": ",INDIRECT(ADDRESS(COUNTIF($D$1:$D33,$D33)+3,COLUMN($AV32),4,1,$D33))),"")</f>
        <v xml:space="preserve">LA: </v>
      </c>
      <c r="AF33" s="138" t="str">
        <f ca="1">IFERROR(INDIRECT(ADDRESS(COUNTIF($D$1:$D33,$D33)+3,COLUMN($AW32),4,1,$D33)),"")</f>
        <v/>
      </c>
    </row>
    <row r="34" spans="4:32" x14ac:dyDescent="0.25">
      <c r="D34" s="138" t="str">
        <f t="shared" si="0"/>
        <v>LA</v>
      </c>
      <c r="E34" s="138" t="str">
        <f>CONCATENATE("Hinweis ",COUNTIF($D$1:D33,D34)+1)</f>
        <v>Hinweis 15</v>
      </c>
      <c r="F34" s="138" t="str">
        <f ca="1">IFERROR(IF(OR(AND(G34="",H34=""),AND(G34=0,H34=0),AND(G34=CONCATENATE(D34,": "),H34=""),AND(G34=CONCATENATE(D34,": "),H34=0)),"",MAX(F$1:F33)+1),"")</f>
        <v/>
      </c>
      <c r="G34" s="138" t="str">
        <f ca="1">IFERROR(CONCATENATE($D34,": ",INDIRECT(ADDRESS(COUNTIF($D$1:$D34,$D34)+3,COLUMN($AG33),4,1,$D34))),"")</f>
        <v xml:space="preserve">LA: </v>
      </c>
      <c r="H34" s="138" t="str">
        <f ca="1">IFERROR(INDIRECT(ADDRESS(COUNTIF($D$1:$D34,$D34)+3,COLUMN($AH33),4,1,$D34)),"")</f>
        <v/>
      </c>
      <c r="I34" s="138" t="str">
        <f>CONCATENATE("Abweichung ",COUNTIF($D$1:D33,D34)+1)</f>
        <v>Abweichung 15</v>
      </c>
      <c r="J34" s="138" t="str">
        <f ca="1">IFERROR(IF(OR(AND(K34="",L34=""),AND(K34=0,L34=0),AND(K34=CONCATENATE($D34,": "),L34=""),AND(K34=CONCATENATE($D34,": "),L34=0)),"",MAX(J$1:J33)+1),"")</f>
        <v/>
      </c>
      <c r="K34" s="138" t="str">
        <f ca="1">IFERROR(CONCATENATE($D34,": ",INDIRECT(ADDRESS(COUNTIF($D$1:$D34,$D34)+3,COLUMN($AJ33),4,1,$D34))),"")</f>
        <v xml:space="preserve">LA: </v>
      </c>
      <c r="L34" s="138" t="str">
        <f ca="1">IFERROR(INDIRECT(ADDRESS(COUNTIF($D$1:$D34,$D34)+3,COLUMN($AK33),4,1,$D34)),"")</f>
        <v/>
      </c>
      <c r="M34" s="138"/>
      <c r="N34" s="138"/>
      <c r="O34" s="138" t="str">
        <f t="shared" si="1"/>
        <v>Hinweis 15</v>
      </c>
      <c r="P34" s="138" t="str">
        <f ca="1">IFERROR(IF(OR(AND(Q34="",R34=""),AND(Q34=0,R34=0),AND(Q34=CONCATENATE($D34,": "),R34=""),AND(Q34=CONCATENATE($D34,": "),R34=0)),"",MAX(P$1:P33)+1),"")</f>
        <v/>
      </c>
      <c r="Q34" s="138" t="str">
        <f ca="1">IFERROR(CONCATENATE($D34,": ",INDIRECT(ADDRESS(COUNTIF($D$1:$D34,$D34)+3,COLUMN($AM33),4,1,$D34))),"")</f>
        <v xml:space="preserve">LA: </v>
      </c>
      <c r="R34" s="138" t="str">
        <f ca="1">IFERROR(INDIRECT(ADDRESS(COUNTIF($D$1:$D34,$D34)+3,COLUMN($AN33),4,1,$D34)),"")</f>
        <v/>
      </c>
      <c r="S34" s="138" t="str">
        <f t="shared" si="2"/>
        <v>Abweichung 15</v>
      </c>
      <c r="T34" s="138" t="str">
        <f ca="1">IFERROR(IF(OR(AND(U34="",V34=""),AND(U34=0,V34=0),AND(U34=CONCATENATE($D34,": "),V34=""),AND(U34=CONCATENATE($D34,": "),V34=0)),"",MAX(T$1:T33)+1),"")</f>
        <v/>
      </c>
      <c r="U34" s="138" t="str">
        <f ca="1">IFERROR(CONCATENATE($D34,": ",INDIRECT(ADDRESS(COUNTIF($D$1:$D34,$D34)+3,COLUMN($AP33),4,1,$D34))),"")</f>
        <v xml:space="preserve">LA: </v>
      </c>
      <c r="V34" s="138" t="str">
        <f ca="1">IFERROR(INDIRECT(ADDRESS(COUNTIF($D$1:$D34,$D34)+3,COLUMN($AQ33),4,1,$D34)),"")</f>
        <v/>
      </c>
      <c r="W34" s="138"/>
      <c r="X34" s="138"/>
      <c r="Y34" s="138">
        <f t="shared" si="3"/>
        <v>0</v>
      </c>
      <c r="Z34" s="138" t="str">
        <f ca="1">IFERROR(IF(OR(AND(AA34="",AB34=""),AND(AA34=0,AB34=0),AND(AA34=CONCATENATE($D34,": "),AB34=""),AND(AA34=CONCATENATE($D34,": "),AB34=0)),"",MAX(Z$1:Z33)+1),"")</f>
        <v/>
      </c>
      <c r="AA34" s="138" t="str">
        <f ca="1">IFERROR(CONCATENATE($D34,": ",INDIRECT(ADDRESS(COUNTIF($D$1:$D34,$D34)+3,COLUMN($AS33),4,1,$D34))),"")</f>
        <v xml:space="preserve">LA: </v>
      </c>
      <c r="AB34" s="138" t="str">
        <f ca="1">IFERROR(INDIRECT(ADDRESS(COUNTIF($D$1:$D34,$D34)+3,COLUMN($AT33),4,1,$D34)),"")</f>
        <v/>
      </c>
      <c r="AC34" s="138" t="str">
        <f t="shared" ca="1" si="4"/>
        <v/>
      </c>
      <c r="AD34" s="138" t="str">
        <f ca="1">IFERROR(IF(OR(AND(AE34="",AF34=""),AND(AE34=0,AF34=0),AND(AE34=CONCATENATE($D34,": "),AF34=""),AND(AE34=CONCATENATE($D34,": "),AF34=0)),"",MAX(AD$1:AD33)+1),"")</f>
        <v/>
      </c>
      <c r="AE34" s="138" t="str">
        <f ca="1">IFERROR(CONCATENATE($D34,": ",INDIRECT(ADDRESS(COUNTIF($D$1:$D34,$D34)+3,COLUMN($AV33),4,1,$D34))),"")</f>
        <v xml:space="preserve">LA: </v>
      </c>
      <c r="AF34" s="138" t="str">
        <f ca="1">IFERROR(INDIRECT(ADDRESS(COUNTIF($D$1:$D34,$D34)+3,COLUMN($AW33),4,1,$D34)),"")</f>
        <v/>
      </c>
    </row>
    <row r="35" spans="4:32" x14ac:dyDescent="0.25">
      <c r="D35" s="138" t="str">
        <f t="shared" si="0"/>
        <v>LA</v>
      </c>
      <c r="E35" s="138" t="str">
        <f>CONCATENATE("Hinweis ",COUNTIF($D$1:D34,D35)+1)</f>
        <v>Hinweis 16</v>
      </c>
      <c r="F35" s="138" t="str">
        <f ca="1">IFERROR(IF(OR(AND(G35="",H35=""),AND(G35=0,H35=0),AND(G35=CONCATENATE(D35,": "),H35=""),AND(G35=CONCATENATE(D35,": "),H35=0)),"",MAX(F$1:F34)+1),"")</f>
        <v/>
      </c>
      <c r="G35" s="138" t="str">
        <f ca="1">IFERROR(CONCATENATE($D35,": ",INDIRECT(ADDRESS(COUNTIF($D$1:$D35,$D35)+3,COLUMN($AG34),4,1,$D35))),"")</f>
        <v xml:space="preserve">LA: </v>
      </c>
      <c r="H35" s="138" t="str">
        <f ca="1">IFERROR(INDIRECT(ADDRESS(COUNTIF($D$1:$D35,$D35)+3,COLUMN($AH34),4,1,$D35)),"")</f>
        <v/>
      </c>
      <c r="I35" s="138" t="str">
        <f>CONCATENATE("Abweichung ",COUNTIF($D$1:D34,D35)+1)</f>
        <v>Abweichung 16</v>
      </c>
      <c r="J35" s="138" t="str">
        <f ca="1">IFERROR(IF(OR(AND(K35="",L35=""),AND(K35=0,L35=0),AND(K35=CONCATENATE($D35,": "),L35=""),AND(K35=CONCATENATE($D35,": "),L35=0)),"",MAX(J$1:J34)+1),"")</f>
        <v/>
      </c>
      <c r="K35" s="138" t="str">
        <f ca="1">IFERROR(CONCATENATE($D35,": ",INDIRECT(ADDRESS(COUNTIF($D$1:$D35,$D35)+3,COLUMN($AJ34),4,1,$D35))),"")</f>
        <v xml:space="preserve">LA: </v>
      </c>
      <c r="L35" s="138" t="str">
        <f ca="1">IFERROR(INDIRECT(ADDRESS(COUNTIF($D$1:$D35,$D35)+3,COLUMN($AK34),4,1,$D35)),"")</f>
        <v/>
      </c>
      <c r="M35" s="138"/>
      <c r="N35" s="138"/>
      <c r="O35" s="138" t="str">
        <f t="shared" si="1"/>
        <v>Hinweis 16</v>
      </c>
      <c r="P35" s="138" t="str">
        <f ca="1">IFERROR(IF(OR(AND(Q35="",R35=""),AND(Q35=0,R35=0),AND(Q35=CONCATENATE($D35,": "),R35=""),AND(Q35=CONCATENATE($D35,": "),R35=0)),"",MAX(P$1:P34)+1),"")</f>
        <v/>
      </c>
      <c r="Q35" s="138" t="str">
        <f ca="1">IFERROR(CONCATENATE($D35,": ",INDIRECT(ADDRESS(COUNTIF($D$1:$D35,$D35)+3,COLUMN($AM34),4,1,$D35))),"")</f>
        <v xml:space="preserve">LA: </v>
      </c>
      <c r="R35" s="138" t="str">
        <f ca="1">IFERROR(INDIRECT(ADDRESS(COUNTIF($D$1:$D35,$D35)+3,COLUMN($AN34),4,1,$D35)),"")</f>
        <v/>
      </c>
      <c r="S35" s="138" t="str">
        <f t="shared" si="2"/>
        <v>Abweichung 16</v>
      </c>
      <c r="T35" s="138" t="str">
        <f ca="1">IFERROR(IF(OR(AND(U35="",V35=""),AND(U35=0,V35=0),AND(U35=CONCATENATE($D35,": "),V35=""),AND(U35=CONCATENATE($D35,": "),V35=0)),"",MAX(T$1:T34)+1),"")</f>
        <v/>
      </c>
      <c r="U35" s="138" t="str">
        <f ca="1">IFERROR(CONCATENATE($D35,": ",INDIRECT(ADDRESS(COUNTIF($D$1:$D35,$D35)+3,COLUMN($AP34),4,1,$D35))),"")</f>
        <v xml:space="preserve">LA: </v>
      </c>
      <c r="V35" s="138" t="str">
        <f ca="1">IFERROR(INDIRECT(ADDRESS(COUNTIF($D$1:$D35,$D35)+3,COLUMN($AQ34),4,1,$D35)),"")</f>
        <v/>
      </c>
      <c r="W35" s="138"/>
      <c r="X35" s="138"/>
      <c r="Y35" s="138">
        <f t="shared" si="3"/>
        <v>0</v>
      </c>
      <c r="Z35" s="138" t="str">
        <f ca="1">IFERROR(IF(OR(AND(AA35="",AB35=""),AND(AA35=0,AB35=0),AND(AA35=CONCATENATE($D35,": "),AB35=""),AND(AA35=CONCATENATE($D35,": "),AB35=0)),"",MAX(Z$1:Z34)+1),"")</f>
        <v/>
      </c>
      <c r="AA35" s="138" t="str">
        <f ca="1">IFERROR(CONCATENATE($D35,": ",INDIRECT(ADDRESS(COUNTIF($D$1:$D35,$D35)+3,COLUMN($AS34),4,1,$D35))),"")</f>
        <v xml:space="preserve">LA: </v>
      </c>
      <c r="AB35" s="138" t="str">
        <f ca="1">IFERROR(INDIRECT(ADDRESS(COUNTIF($D$1:$D35,$D35)+3,COLUMN($AT34),4,1,$D35)),"")</f>
        <v/>
      </c>
      <c r="AC35" s="138" t="str">
        <f t="shared" ca="1" si="4"/>
        <v/>
      </c>
      <c r="AD35" s="138" t="str">
        <f ca="1">IFERROR(IF(OR(AND(AE35="",AF35=""),AND(AE35=0,AF35=0),AND(AE35=CONCATENATE($D35,": "),AF35=""),AND(AE35=CONCATENATE($D35,": "),AF35=0)),"",MAX(AD$1:AD34)+1),"")</f>
        <v/>
      </c>
      <c r="AE35" s="138" t="str">
        <f ca="1">IFERROR(CONCATENATE($D35,": ",INDIRECT(ADDRESS(COUNTIF($D$1:$D35,$D35)+3,COLUMN($AV34),4,1,$D35))),"")</f>
        <v xml:space="preserve">LA: </v>
      </c>
      <c r="AF35" s="138" t="str">
        <f ca="1">IFERROR(INDIRECT(ADDRESS(COUNTIF($D$1:$D35,$D35)+3,COLUMN($AW34),4,1,$D35)),"")</f>
        <v/>
      </c>
    </row>
    <row r="36" spans="4:32" x14ac:dyDescent="0.25">
      <c r="D36" s="138" t="str">
        <f t="shared" si="0"/>
        <v>LA</v>
      </c>
      <c r="E36" s="138" t="str">
        <f>CONCATENATE("Hinweis ",COUNTIF($D$1:D35,D36)+1)</f>
        <v>Hinweis 17</v>
      </c>
      <c r="F36" s="138" t="str">
        <f ca="1">IFERROR(IF(OR(AND(G36="",H36=""),AND(G36=0,H36=0),AND(G36=CONCATENATE(D36,": "),H36=""),AND(G36=CONCATENATE(D36,": "),H36=0)),"",MAX(F$1:F35)+1),"")</f>
        <v/>
      </c>
      <c r="G36" s="138" t="str">
        <f ca="1">IFERROR(CONCATENATE($D36,": ",INDIRECT(ADDRESS(COUNTIF($D$1:$D36,$D36)+3,COLUMN($AG35),4,1,$D36))),"")</f>
        <v xml:space="preserve">LA: </v>
      </c>
      <c r="H36" s="138">
        <f ca="1">IFERROR(INDIRECT(ADDRESS(COUNTIF($D$1:$D36,$D36)+3,COLUMN($AH35),4,1,$D36)),"")</f>
        <v>0</v>
      </c>
      <c r="I36" s="138" t="str">
        <f>CONCATENATE("Abweichung ",COUNTIF($D$1:D35,D36)+1)</f>
        <v>Abweichung 17</v>
      </c>
      <c r="J36" s="138" t="str">
        <f ca="1">IFERROR(IF(OR(AND(K36="",L36=""),AND(K36=0,L36=0),AND(K36=CONCATENATE($D36,": "),L36=""),AND(K36=CONCATENATE($D36,": "),L36=0)),"",MAX(J$1:J35)+1),"")</f>
        <v/>
      </c>
      <c r="K36" s="138" t="str">
        <f ca="1">IFERROR(CONCATENATE($D36,": ",INDIRECT(ADDRESS(COUNTIF($D$1:$D36,$D36)+3,COLUMN($AJ35),4,1,$D36))),"")</f>
        <v xml:space="preserve">LA: </v>
      </c>
      <c r="L36" s="138">
        <f ca="1">IFERROR(INDIRECT(ADDRESS(COUNTIF($D$1:$D36,$D36)+3,COLUMN($AK35),4,1,$D36)),"")</f>
        <v>0</v>
      </c>
      <c r="M36" s="138"/>
      <c r="N36" s="138"/>
      <c r="O36" s="138" t="str">
        <f t="shared" si="1"/>
        <v>Hinweis 17</v>
      </c>
      <c r="P36" s="138" t="str">
        <f ca="1">IFERROR(IF(OR(AND(Q36="",R36=""),AND(Q36=0,R36=0),AND(Q36=CONCATENATE($D36,": "),R36=""),AND(Q36=CONCATENATE($D36,": "),R36=0)),"",MAX(P$1:P35)+1),"")</f>
        <v/>
      </c>
      <c r="Q36" s="138" t="str">
        <f ca="1">IFERROR(CONCATENATE($D36,": ",INDIRECT(ADDRESS(COUNTIF($D$1:$D36,$D36)+3,COLUMN($AM35),4,1,$D36))),"")</f>
        <v xml:space="preserve">LA: </v>
      </c>
      <c r="R36" s="138">
        <f ca="1">IFERROR(INDIRECT(ADDRESS(COUNTIF($D$1:$D36,$D36)+3,COLUMN($AN35),4,1,$D36)),"")</f>
        <v>0</v>
      </c>
      <c r="S36" s="138" t="str">
        <f t="shared" si="2"/>
        <v>Abweichung 17</v>
      </c>
      <c r="T36" s="138" t="str">
        <f ca="1">IFERROR(IF(OR(AND(U36="",V36=""),AND(U36=0,V36=0),AND(U36=CONCATENATE($D36,": "),V36=""),AND(U36=CONCATENATE($D36,": "),V36=0)),"",MAX(T$1:T35)+1),"")</f>
        <v/>
      </c>
      <c r="U36" s="138" t="str">
        <f ca="1">IFERROR(CONCATENATE($D36,": ",INDIRECT(ADDRESS(COUNTIF($D$1:$D36,$D36)+3,COLUMN($AP35),4,1,$D36))),"")</f>
        <v xml:space="preserve">LA: </v>
      </c>
      <c r="V36" s="138">
        <f ca="1">IFERROR(INDIRECT(ADDRESS(COUNTIF($D$1:$D36,$D36)+3,COLUMN($AQ35),4,1,$D36)),"")</f>
        <v>0</v>
      </c>
      <c r="W36" s="138"/>
      <c r="X36" s="138"/>
      <c r="Y36" s="138">
        <f t="shared" si="3"/>
        <v>0</v>
      </c>
      <c r="Z36" s="138" t="str">
        <f ca="1">IFERROR(IF(OR(AND(AA36="",AB36=""),AND(AA36=0,AB36=0),AND(AA36=CONCATENATE($D36,": "),AB36=""),AND(AA36=CONCATENATE($D36,": "),AB36=0)),"",MAX(Z$1:Z35)+1),"")</f>
        <v/>
      </c>
      <c r="AA36" s="138" t="str">
        <f ca="1">IFERROR(CONCATENATE($D36,": ",INDIRECT(ADDRESS(COUNTIF($D$1:$D36,$D36)+3,COLUMN($AS35),4,1,$D36))),"")</f>
        <v xml:space="preserve">LA: </v>
      </c>
      <c r="AB36" s="138">
        <f ca="1">IFERROR(INDIRECT(ADDRESS(COUNTIF($D$1:$D36,$D36)+3,COLUMN($AT35),4,1,$D36)),"")</f>
        <v>0</v>
      </c>
      <c r="AC36" s="138">
        <f t="shared" ca="1" si="4"/>
        <v>0</v>
      </c>
      <c r="AD36" s="138" t="str">
        <f ca="1">IFERROR(IF(OR(AND(AE36="",AF36=""),AND(AE36=0,AF36=0),AND(AE36=CONCATENATE($D36,": "),AF36=""),AND(AE36=CONCATENATE($D36,": "),AF36=0)),"",MAX(AD$1:AD35)+1),"")</f>
        <v/>
      </c>
      <c r="AE36" s="138" t="str">
        <f ca="1">IFERROR(CONCATENATE($D36,": ",INDIRECT(ADDRESS(COUNTIF($D$1:$D36,$D36)+3,COLUMN($AV35),4,1,$D36))),"")</f>
        <v xml:space="preserve">LA: </v>
      </c>
      <c r="AF36" s="138">
        <f ca="1">IFERROR(INDIRECT(ADDRESS(COUNTIF($D$1:$D36,$D36)+3,COLUMN($AW35),4,1,$D36)),"")</f>
        <v>0</v>
      </c>
    </row>
    <row r="37" spans="4:32" x14ac:dyDescent="0.25">
      <c r="D37" s="138" t="str">
        <f t="shared" si="0"/>
        <v>LA</v>
      </c>
      <c r="E37" s="138" t="str">
        <f>CONCATENATE("Hinweis ",COUNTIF($D$1:D36,D37)+1)</f>
        <v>Hinweis 18</v>
      </c>
      <c r="F37" s="138" t="str">
        <f ca="1">IFERROR(IF(OR(AND(G37="",H37=""),AND(G37=0,H37=0),AND(G37=CONCATENATE(D37,": "),H37=""),AND(G37=CONCATENATE(D37,": "),H37=0)),"",MAX(F$1:F36)+1),"")</f>
        <v/>
      </c>
      <c r="G37" s="138" t="str">
        <f ca="1">IFERROR(CONCATENATE($D37,": ",INDIRECT(ADDRESS(COUNTIF($D$1:$D37,$D37)+3,COLUMN($AG36),4,1,$D37))),"")</f>
        <v xml:space="preserve">LA: </v>
      </c>
      <c r="H37" s="138">
        <f ca="1">IFERROR(INDIRECT(ADDRESS(COUNTIF($D$1:$D37,$D37)+3,COLUMN($AH36),4,1,$D37)),"")</f>
        <v>0</v>
      </c>
      <c r="I37" s="138" t="str">
        <f>CONCATENATE("Abweichung ",COUNTIF($D$1:D36,D37)+1)</f>
        <v>Abweichung 18</v>
      </c>
      <c r="J37" s="138" t="str">
        <f ca="1">IFERROR(IF(OR(AND(K37="",L37=""),AND(K37=0,L37=0),AND(K37=CONCATENATE($D37,": "),L37=""),AND(K37=CONCATENATE($D37,": "),L37=0)),"",MAX(J$1:J36)+1),"")</f>
        <v/>
      </c>
      <c r="K37" s="138" t="str">
        <f ca="1">IFERROR(CONCATENATE($D37,": ",INDIRECT(ADDRESS(COUNTIF($D$1:$D37,$D37)+3,COLUMN($AJ36),4,1,$D37))),"")</f>
        <v xml:space="preserve">LA: </v>
      </c>
      <c r="L37" s="138">
        <f ca="1">IFERROR(INDIRECT(ADDRESS(COUNTIF($D$1:$D37,$D37)+3,COLUMN($AK36),4,1,$D37)),"")</f>
        <v>0</v>
      </c>
      <c r="M37" s="138"/>
      <c r="N37" s="138"/>
      <c r="O37" s="138" t="str">
        <f t="shared" si="1"/>
        <v>Hinweis 18</v>
      </c>
      <c r="P37" s="138" t="str">
        <f ca="1">IFERROR(IF(OR(AND(Q37="",R37=""),AND(Q37=0,R37=0),AND(Q37=CONCATENATE($D37,": "),R37=""),AND(Q37=CONCATENATE($D37,": "),R37=0)),"",MAX(P$1:P36)+1),"")</f>
        <v/>
      </c>
      <c r="Q37" s="138" t="str">
        <f ca="1">IFERROR(CONCATENATE($D37,": ",INDIRECT(ADDRESS(COUNTIF($D$1:$D37,$D37)+3,COLUMN($AM36),4,1,$D37))),"")</f>
        <v xml:space="preserve">LA: </v>
      </c>
      <c r="R37" s="138">
        <f ca="1">IFERROR(INDIRECT(ADDRESS(COUNTIF($D$1:$D37,$D37)+3,COLUMN($AN36),4,1,$D37)),"")</f>
        <v>0</v>
      </c>
      <c r="S37" s="138" t="str">
        <f t="shared" si="2"/>
        <v>Abweichung 18</v>
      </c>
      <c r="T37" s="138" t="str">
        <f ca="1">IFERROR(IF(OR(AND(U37="",V37=""),AND(U37=0,V37=0),AND(U37=CONCATENATE($D37,": "),V37=""),AND(U37=CONCATENATE($D37,": "),V37=0)),"",MAX(T$1:T36)+1),"")</f>
        <v/>
      </c>
      <c r="U37" s="138" t="str">
        <f ca="1">IFERROR(CONCATENATE($D37,": ",INDIRECT(ADDRESS(COUNTIF($D$1:$D37,$D37)+3,COLUMN($AP36),4,1,$D37))),"")</f>
        <v xml:space="preserve">LA: </v>
      </c>
      <c r="V37" s="138">
        <f ca="1">IFERROR(INDIRECT(ADDRESS(COUNTIF($D$1:$D37,$D37)+3,COLUMN($AQ36),4,1,$D37)),"")</f>
        <v>0</v>
      </c>
      <c r="W37" s="138"/>
      <c r="X37" s="138"/>
      <c r="Y37" s="138">
        <f t="shared" si="3"/>
        <v>0</v>
      </c>
      <c r="Z37" s="138" t="str">
        <f ca="1">IFERROR(IF(OR(AND(AA37="",AB37=""),AND(AA37=0,AB37=0),AND(AA37=CONCATENATE($D37,": "),AB37=""),AND(AA37=CONCATENATE($D37,": "),AB37=0)),"",MAX(Z$1:Z36)+1),"")</f>
        <v/>
      </c>
      <c r="AA37" s="138" t="str">
        <f ca="1">IFERROR(CONCATENATE($D37,": ",INDIRECT(ADDRESS(COUNTIF($D$1:$D37,$D37)+3,COLUMN($AS36),4,1,$D37))),"")</f>
        <v xml:space="preserve">LA: </v>
      </c>
      <c r="AB37" s="138">
        <f ca="1">IFERROR(INDIRECT(ADDRESS(COUNTIF($D$1:$D37,$D37)+3,COLUMN($AT36),4,1,$D37)),"")</f>
        <v>0</v>
      </c>
      <c r="AC37" s="138">
        <f t="shared" ca="1" si="4"/>
        <v>0</v>
      </c>
      <c r="AD37" s="138" t="str">
        <f ca="1">IFERROR(IF(OR(AND(AE37="",AF37=""),AND(AE37=0,AF37=0),AND(AE37=CONCATENATE($D37,": "),AF37=""),AND(AE37=CONCATENATE($D37,": "),AF37=0)),"",MAX(AD$1:AD36)+1),"")</f>
        <v/>
      </c>
      <c r="AE37" s="138" t="str">
        <f ca="1">IFERROR(CONCATENATE($D37,": ",INDIRECT(ADDRESS(COUNTIF($D$1:$D37,$D37)+3,COLUMN($AV36),4,1,$D37))),"")</f>
        <v xml:space="preserve">LA: </v>
      </c>
      <c r="AF37" s="138">
        <f ca="1">IFERROR(INDIRECT(ADDRESS(COUNTIF($D$1:$D37,$D37)+3,COLUMN($AW36),4,1,$D37)),"")</f>
        <v>0</v>
      </c>
    </row>
    <row r="38" spans="4:32" x14ac:dyDescent="0.25">
      <c r="D38" s="138" t="str">
        <f t="shared" si="0"/>
        <v>SV</v>
      </c>
      <c r="E38" s="138" t="str">
        <f>CONCATENATE("Hinweis ",COUNTIF($D$1:D37,D38)+1)</f>
        <v>Hinweis 1</v>
      </c>
      <c r="F38" s="138" t="str">
        <f ca="1">IFERROR(IF(OR(AND(G38="",H38=""),AND(G38=0,H38=0),AND(G38=CONCATENATE(D38,": "),H38=""),AND(G38=CONCATENATE(D38,": "),H38=0)),"",MAX(F$1:F37)+1),"")</f>
        <v/>
      </c>
      <c r="G38" s="138" t="str">
        <f ca="1">IFERROR(CONCATENATE($D38,": ",INDIRECT(ADDRESS(COUNTIF($D$1:$D38,$D38)+3,COLUMN($AG37),4,1,$D38))),"")</f>
        <v xml:space="preserve">SV: </v>
      </c>
      <c r="H38" s="138" t="str">
        <f ca="1">IFERROR(INDIRECT(ADDRESS(COUNTIF($D$1:$D38,$D38)+3,COLUMN($AH37),4,1,$D38)),"")</f>
        <v/>
      </c>
      <c r="I38" s="138" t="str">
        <f>CONCATENATE("Abweichung ",COUNTIF($D$1:D37,D38)+1)</f>
        <v>Abweichung 1</v>
      </c>
      <c r="J38" s="138" t="str">
        <f ca="1">IFERROR(IF(OR(AND(K38="",L38=""),AND(K38=0,L38=0),AND(K38=CONCATENATE($D38,": "),L38=""),AND(K38=CONCATENATE($D38,": "),L38=0)),"",MAX(J$1:J37)+1),"")</f>
        <v/>
      </c>
      <c r="K38" s="138" t="str">
        <f ca="1">IFERROR(CONCATENATE($D38,": ",INDIRECT(ADDRESS(COUNTIF($D$1:$D38,$D38)+3,COLUMN($AJ37),4,1,$D38))),"")</f>
        <v xml:space="preserve">SV: </v>
      </c>
      <c r="L38" s="138" t="str">
        <f ca="1">IFERROR(INDIRECT(ADDRESS(COUNTIF($D$1:$D38,$D38)+3,COLUMN($AK37),4,1,$D38)),"")</f>
        <v/>
      </c>
      <c r="M38" s="138"/>
      <c r="N38" s="138"/>
      <c r="O38" s="138" t="str">
        <f t="shared" si="1"/>
        <v>Hinweis 1</v>
      </c>
      <c r="P38" s="138" t="str">
        <f ca="1">IFERROR(IF(OR(AND(Q38="",R38=""),AND(Q38=0,R38=0),AND(Q38=CONCATENATE($D38,": "),R38=""),AND(Q38=CONCATENATE($D38,": "),R38=0)),"",MAX(P$1:P37)+1),"")</f>
        <v/>
      </c>
      <c r="Q38" s="138" t="str">
        <f ca="1">IFERROR(CONCATENATE($D38,": ",INDIRECT(ADDRESS(COUNTIF($D$1:$D38,$D38)+3,COLUMN($AM37),4,1,$D38))),"")</f>
        <v xml:space="preserve">SV: </v>
      </c>
      <c r="R38" s="138" t="str">
        <f ca="1">IFERROR(INDIRECT(ADDRESS(COUNTIF($D$1:$D38,$D38)+3,COLUMN($AN37),4,1,$D38)),"")</f>
        <v/>
      </c>
      <c r="S38" s="138" t="str">
        <f t="shared" si="2"/>
        <v>Abweichung 1</v>
      </c>
      <c r="T38" s="138" t="str">
        <f ca="1">IFERROR(IF(OR(AND(U38="",V38=""),AND(U38=0,V38=0),AND(U38=CONCATENATE($D38,": "),V38=""),AND(U38=CONCATENATE($D38,": "),V38=0)),"",MAX(T$1:T37)+1),"")</f>
        <v/>
      </c>
      <c r="U38" s="138" t="str">
        <f ca="1">IFERROR(CONCATENATE($D38,": ",INDIRECT(ADDRESS(COUNTIF($D$1:$D38,$D38)+3,COLUMN($AP37),4,1,$D38))),"")</f>
        <v xml:space="preserve">SV: </v>
      </c>
      <c r="V38" s="138" t="str">
        <f ca="1">IFERROR(INDIRECT(ADDRESS(COUNTIF($D$1:$D38,$D38)+3,COLUMN($AQ37),4,1,$D38)),"")</f>
        <v/>
      </c>
      <c r="W38" s="138"/>
      <c r="X38" s="138"/>
      <c r="Y38" s="138">
        <f t="shared" si="3"/>
        <v>0</v>
      </c>
      <c r="Z38" s="138" t="str">
        <f ca="1">IFERROR(IF(OR(AND(AA38="",AB38=""),AND(AA38=0,AB38=0),AND(AA38=CONCATENATE($D38,": "),AB38=""),AND(AA38=CONCATENATE($D38,": "),AB38=0)),"",MAX(Z$1:Z37)+1),"")</f>
        <v/>
      </c>
      <c r="AA38" s="138" t="str">
        <f ca="1">IFERROR(CONCATENATE($D38,": ",INDIRECT(ADDRESS(COUNTIF($D$1:$D38,$D38)+3,COLUMN($AS37),4,1,$D38))),"")</f>
        <v xml:space="preserve">SV: </v>
      </c>
      <c r="AB38" s="138" t="str">
        <f ca="1">IFERROR(INDIRECT(ADDRESS(COUNTIF($D$1:$D38,$D38)+3,COLUMN($AT37),4,1,$D38)),"")</f>
        <v/>
      </c>
      <c r="AC38" s="138" t="str">
        <f t="shared" ca="1" si="4"/>
        <v/>
      </c>
      <c r="AD38" s="138" t="str">
        <f ca="1">IFERROR(IF(OR(AND(AE38="",AF38=""),AND(AE38=0,AF38=0),AND(AE38=CONCATENATE($D38,": "),AF38=""),AND(AE38=CONCATENATE($D38,": "),AF38=0)),"",MAX(AD$1:AD37)+1),"")</f>
        <v/>
      </c>
      <c r="AE38" s="138" t="str">
        <f ca="1">IFERROR(CONCATENATE($D38,": ",INDIRECT(ADDRESS(COUNTIF($D$1:$D38,$D38)+3,COLUMN($AV37),4,1,$D38))),"")</f>
        <v xml:space="preserve">SV: </v>
      </c>
      <c r="AF38" s="138" t="str">
        <f ca="1">IFERROR(INDIRECT(ADDRESS(COUNTIF($D$1:$D38,$D38)+3,COLUMN($AW37),4,1,$D38)),"")</f>
        <v/>
      </c>
    </row>
    <row r="39" spans="4:32" x14ac:dyDescent="0.25">
      <c r="D39" s="138" t="str">
        <f t="shared" si="0"/>
        <v>SV</v>
      </c>
      <c r="E39" s="138" t="str">
        <f>CONCATENATE("Hinweis ",COUNTIF($D$1:D38,D39)+1)</f>
        <v>Hinweis 2</v>
      </c>
      <c r="F39" s="138" t="str">
        <f ca="1">IFERROR(IF(OR(AND(G39="",H39=""),AND(G39=0,H39=0),AND(G39=CONCATENATE(D39,": "),H39=""),AND(G39=CONCATENATE(D39,": "),H39=0)),"",MAX(F$1:F38)+1),"")</f>
        <v/>
      </c>
      <c r="G39" s="138" t="str">
        <f ca="1">IFERROR(CONCATENATE($D39,": ",INDIRECT(ADDRESS(COUNTIF($D$1:$D39,$D39)+3,COLUMN($AG38),4,1,$D39))),"")</f>
        <v xml:space="preserve">SV: </v>
      </c>
      <c r="H39" s="138" t="str">
        <f ca="1">IFERROR(INDIRECT(ADDRESS(COUNTIF($D$1:$D39,$D39)+3,COLUMN($AH38),4,1,$D39)),"")</f>
        <v/>
      </c>
      <c r="I39" s="138" t="str">
        <f>CONCATENATE("Abweichung ",COUNTIF($D$1:D38,D39)+1)</f>
        <v>Abweichung 2</v>
      </c>
      <c r="J39" s="138" t="str">
        <f ca="1">IFERROR(IF(OR(AND(K39="",L39=""),AND(K39=0,L39=0),AND(K39=CONCATENATE($D39,": "),L39=""),AND(K39=CONCATENATE($D39,": "),L39=0)),"",MAX(J$1:J38)+1),"")</f>
        <v/>
      </c>
      <c r="K39" s="138" t="str">
        <f ca="1">IFERROR(CONCATENATE($D39,": ",INDIRECT(ADDRESS(COUNTIF($D$1:$D39,$D39)+3,COLUMN($AJ38),4,1,$D39))),"")</f>
        <v xml:space="preserve">SV: </v>
      </c>
      <c r="L39" s="138" t="str">
        <f ca="1">IFERROR(INDIRECT(ADDRESS(COUNTIF($D$1:$D39,$D39)+3,COLUMN($AK38),4,1,$D39)),"")</f>
        <v/>
      </c>
      <c r="M39" s="138"/>
      <c r="N39" s="138"/>
      <c r="O39" s="138" t="str">
        <f t="shared" si="1"/>
        <v>Hinweis 2</v>
      </c>
      <c r="P39" s="138" t="str">
        <f ca="1">IFERROR(IF(OR(AND(Q39="",R39=""),AND(Q39=0,R39=0),AND(Q39=CONCATENATE($D39,": "),R39=""),AND(Q39=CONCATENATE($D39,": "),R39=0)),"",MAX(P$1:P38)+1),"")</f>
        <v/>
      </c>
      <c r="Q39" s="138" t="str">
        <f ca="1">IFERROR(CONCATENATE($D39,": ",INDIRECT(ADDRESS(COUNTIF($D$1:$D39,$D39)+3,COLUMN($AM38),4,1,$D39))),"")</f>
        <v xml:space="preserve">SV: </v>
      </c>
      <c r="R39" s="138" t="str">
        <f ca="1">IFERROR(INDIRECT(ADDRESS(COUNTIF($D$1:$D39,$D39)+3,COLUMN($AN38),4,1,$D39)),"")</f>
        <v/>
      </c>
      <c r="S39" s="138" t="str">
        <f t="shared" si="2"/>
        <v>Abweichung 2</v>
      </c>
      <c r="T39" s="138" t="str">
        <f ca="1">IFERROR(IF(OR(AND(U39="",V39=""),AND(U39=0,V39=0),AND(U39=CONCATENATE($D39,": "),V39=""),AND(U39=CONCATENATE($D39,": "),V39=0)),"",MAX(T$1:T38)+1),"")</f>
        <v/>
      </c>
      <c r="U39" s="138" t="str">
        <f ca="1">IFERROR(CONCATENATE($D39,": ",INDIRECT(ADDRESS(COUNTIF($D$1:$D39,$D39)+3,COLUMN($AP38),4,1,$D39))),"")</f>
        <v xml:space="preserve">SV: </v>
      </c>
      <c r="V39" s="138" t="str">
        <f ca="1">IFERROR(INDIRECT(ADDRESS(COUNTIF($D$1:$D39,$D39)+3,COLUMN($AQ38),4,1,$D39)),"")</f>
        <v/>
      </c>
      <c r="W39" s="138"/>
      <c r="X39" s="138"/>
      <c r="Y39" s="138">
        <f t="shared" si="3"/>
        <v>0</v>
      </c>
      <c r="Z39" s="138" t="str">
        <f ca="1">IFERROR(IF(OR(AND(AA39="",AB39=""),AND(AA39=0,AB39=0),AND(AA39=CONCATENATE($D39,": "),AB39=""),AND(AA39=CONCATENATE($D39,": "),AB39=0)),"",MAX(Z$1:Z38)+1),"")</f>
        <v/>
      </c>
      <c r="AA39" s="138" t="str">
        <f ca="1">IFERROR(CONCATENATE($D39,": ",INDIRECT(ADDRESS(COUNTIF($D$1:$D39,$D39)+3,COLUMN($AS38),4,1,$D39))),"")</f>
        <v xml:space="preserve">SV: </v>
      </c>
      <c r="AB39" s="138" t="str">
        <f ca="1">IFERROR(INDIRECT(ADDRESS(COUNTIF($D$1:$D39,$D39)+3,COLUMN($AT38),4,1,$D39)),"")</f>
        <v/>
      </c>
      <c r="AC39" s="138" t="str">
        <f t="shared" ca="1" si="4"/>
        <v/>
      </c>
      <c r="AD39" s="138" t="str">
        <f ca="1">IFERROR(IF(OR(AND(AE39="",AF39=""),AND(AE39=0,AF39=0),AND(AE39=CONCATENATE($D39,": "),AF39=""),AND(AE39=CONCATENATE($D39,": "),AF39=0)),"",MAX(AD$1:AD38)+1),"")</f>
        <v/>
      </c>
      <c r="AE39" s="138" t="str">
        <f ca="1">IFERROR(CONCATENATE($D39,": ",INDIRECT(ADDRESS(COUNTIF($D$1:$D39,$D39)+3,COLUMN($AV38),4,1,$D39))),"")</f>
        <v xml:space="preserve">SV: </v>
      </c>
      <c r="AF39" s="138" t="str">
        <f ca="1">IFERROR(INDIRECT(ADDRESS(COUNTIF($D$1:$D39,$D39)+3,COLUMN($AW38),4,1,$D39)),"")</f>
        <v/>
      </c>
    </row>
    <row r="40" spans="4:32" x14ac:dyDescent="0.25">
      <c r="D40" s="138" t="str">
        <f t="shared" si="0"/>
        <v>SV</v>
      </c>
      <c r="E40" s="138" t="str">
        <f>CONCATENATE("Hinweis ",COUNTIF($D$1:D39,D40)+1)</f>
        <v>Hinweis 3</v>
      </c>
      <c r="F40" s="138" t="str">
        <f ca="1">IFERROR(IF(OR(AND(G40="",H40=""),AND(G40=0,H40=0),AND(G40=CONCATENATE(D40,": "),H40=""),AND(G40=CONCATENATE(D40,": "),H40=0)),"",MAX(F$1:F39)+1),"")</f>
        <v/>
      </c>
      <c r="G40" s="138" t="str">
        <f ca="1">IFERROR(CONCATENATE($D40,": ",INDIRECT(ADDRESS(COUNTIF($D$1:$D40,$D40)+3,COLUMN($AG39),4,1,$D40))),"")</f>
        <v xml:space="preserve">SV: </v>
      </c>
      <c r="H40" s="138" t="str">
        <f ca="1">IFERROR(INDIRECT(ADDRESS(COUNTIF($D$1:$D40,$D40)+3,COLUMN($AH39),4,1,$D40)),"")</f>
        <v/>
      </c>
      <c r="I40" s="138" t="str">
        <f>CONCATENATE("Abweichung ",COUNTIF($D$1:D39,D40)+1)</f>
        <v>Abweichung 3</v>
      </c>
      <c r="J40" s="138" t="str">
        <f ca="1">IFERROR(IF(OR(AND(K40="",L40=""),AND(K40=0,L40=0),AND(K40=CONCATENATE($D40,": "),L40=""),AND(K40=CONCATENATE($D40,": "),L40=0)),"",MAX(J$1:J39)+1),"")</f>
        <v/>
      </c>
      <c r="K40" s="138" t="str">
        <f ca="1">IFERROR(CONCATENATE($D40,": ",INDIRECT(ADDRESS(COUNTIF($D$1:$D40,$D40)+3,COLUMN($AJ39),4,1,$D40))),"")</f>
        <v xml:space="preserve">SV: </v>
      </c>
      <c r="L40" s="138" t="str">
        <f ca="1">IFERROR(INDIRECT(ADDRESS(COUNTIF($D$1:$D40,$D40)+3,COLUMN($AK39),4,1,$D40)),"")</f>
        <v/>
      </c>
      <c r="M40" s="138"/>
      <c r="N40" s="138"/>
      <c r="O40" s="138" t="str">
        <f t="shared" si="1"/>
        <v>Hinweis 3</v>
      </c>
      <c r="P40" s="138" t="str">
        <f ca="1">IFERROR(IF(OR(AND(Q40="",R40=""),AND(Q40=0,R40=0),AND(Q40=CONCATENATE($D40,": "),R40=""),AND(Q40=CONCATENATE($D40,": "),R40=0)),"",MAX(P$1:P39)+1),"")</f>
        <v/>
      </c>
      <c r="Q40" s="138" t="str">
        <f ca="1">IFERROR(CONCATENATE($D40,": ",INDIRECT(ADDRESS(COUNTIF($D$1:$D40,$D40)+3,COLUMN($AM39),4,1,$D40))),"")</f>
        <v xml:space="preserve">SV: </v>
      </c>
      <c r="R40" s="138" t="str">
        <f ca="1">IFERROR(INDIRECT(ADDRESS(COUNTIF($D$1:$D40,$D40)+3,COLUMN($AN39),4,1,$D40)),"")</f>
        <v/>
      </c>
      <c r="S40" s="138" t="str">
        <f t="shared" si="2"/>
        <v>Abweichung 3</v>
      </c>
      <c r="T40" s="138" t="str">
        <f ca="1">IFERROR(IF(OR(AND(U40="",V40=""),AND(U40=0,V40=0),AND(U40=CONCATENATE($D40,": "),V40=""),AND(U40=CONCATENATE($D40,": "),V40=0)),"",MAX(T$1:T39)+1),"")</f>
        <v/>
      </c>
      <c r="U40" s="138" t="str">
        <f ca="1">IFERROR(CONCATENATE($D40,": ",INDIRECT(ADDRESS(COUNTIF($D$1:$D40,$D40)+3,COLUMN($AP39),4,1,$D40))),"")</f>
        <v xml:space="preserve">SV: </v>
      </c>
      <c r="V40" s="138" t="str">
        <f ca="1">IFERROR(INDIRECT(ADDRESS(COUNTIF($D$1:$D40,$D40)+3,COLUMN($AQ39),4,1,$D40)),"")</f>
        <v/>
      </c>
      <c r="W40" s="138"/>
      <c r="X40" s="138"/>
      <c r="Y40" s="138">
        <f t="shared" si="3"/>
        <v>0</v>
      </c>
      <c r="Z40" s="138" t="str">
        <f ca="1">IFERROR(IF(OR(AND(AA40="",AB40=""),AND(AA40=0,AB40=0),AND(AA40=CONCATENATE($D40,": "),AB40=""),AND(AA40=CONCATENATE($D40,": "),AB40=0)),"",MAX(Z$1:Z39)+1),"")</f>
        <v/>
      </c>
      <c r="AA40" s="138" t="str">
        <f ca="1">IFERROR(CONCATENATE($D40,": ",INDIRECT(ADDRESS(COUNTIF($D$1:$D40,$D40)+3,COLUMN($AS39),4,1,$D40))),"")</f>
        <v xml:space="preserve">SV: </v>
      </c>
      <c r="AB40" s="138" t="str">
        <f ca="1">IFERROR(INDIRECT(ADDRESS(COUNTIF($D$1:$D40,$D40)+3,COLUMN($AT39),4,1,$D40)),"")</f>
        <v/>
      </c>
      <c r="AC40" s="138" t="str">
        <f t="shared" ca="1" si="4"/>
        <v/>
      </c>
      <c r="AD40" s="138" t="str">
        <f ca="1">IFERROR(IF(OR(AND(AE40="",AF40=""),AND(AE40=0,AF40=0),AND(AE40=CONCATENATE($D40,": "),AF40=""),AND(AE40=CONCATENATE($D40,": "),AF40=0)),"",MAX(AD$1:AD39)+1),"")</f>
        <v/>
      </c>
      <c r="AE40" s="138" t="str">
        <f ca="1">IFERROR(CONCATENATE($D40,": ",INDIRECT(ADDRESS(COUNTIF($D$1:$D40,$D40)+3,COLUMN($AV39),4,1,$D40))),"")</f>
        <v xml:space="preserve">SV: </v>
      </c>
      <c r="AF40" s="138" t="str">
        <f ca="1">IFERROR(INDIRECT(ADDRESS(COUNTIF($D$1:$D40,$D40)+3,COLUMN($AW39),4,1,$D40)),"")</f>
        <v/>
      </c>
    </row>
    <row r="41" spans="4:32" x14ac:dyDescent="0.25">
      <c r="D41" s="138" t="str">
        <f t="shared" si="0"/>
        <v>SV</v>
      </c>
      <c r="E41" s="138" t="str">
        <f>CONCATENATE("Hinweis ",COUNTIF($D$1:D40,D41)+1)</f>
        <v>Hinweis 4</v>
      </c>
      <c r="F41" s="138" t="str">
        <f ca="1">IFERROR(IF(OR(AND(G41="",H41=""),AND(G41=0,H41=0),AND(G41=CONCATENATE(D41,": "),H41=""),AND(G41=CONCATENATE(D41,": "),H41=0)),"",MAX(F$1:F40)+1),"")</f>
        <v/>
      </c>
      <c r="G41" s="138" t="str">
        <f ca="1">IFERROR(CONCATENATE($D41,": ",INDIRECT(ADDRESS(COUNTIF($D$1:$D41,$D41)+3,COLUMN($AG40),4,1,$D41))),"")</f>
        <v xml:space="preserve">SV: </v>
      </c>
      <c r="H41" s="138" t="str">
        <f ca="1">IFERROR(INDIRECT(ADDRESS(COUNTIF($D$1:$D41,$D41)+3,COLUMN($AH40),4,1,$D41)),"")</f>
        <v/>
      </c>
      <c r="I41" s="138" t="str">
        <f>CONCATENATE("Abweichung ",COUNTIF($D$1:D40,D41)+1)</f>
        <v>Abweichung 4</v>
      </c>
      <c r="J41" s="138" t="str">
        <f ca="1">IFERROR(IF(OR(AND(K41="",L41=""),AND(K41=0,L41=0),AND(K41=CONCATENATE($D41,": "),L41=""),AND(K41=CONCATENATE($D41,": "),L41=0)),"",MAX(J$1:J40)+1),"")</f>
        <v/>
      </c>
      <c r="K41" s="138" t="str">
        <f ca="1">IFERROR(CONCATENATE($D41,": ",INDIRECT(ADDRESS(COUNTIF($D$1:$D41,$D41)+3,COLUMN($AJ40),4,1,$D41))),"")</f>
        <v xml:space="preserve">SV: </v>
      </c>
      <c r="L41" s="138" t="str">
        <f ca="1">IFERROR(INDIRECT(ADDRESS(COUNTIF($D$1:$D41,$D41)+3,COLUMN($AK40),4,1,$D41)),"")</f>
        <v/>
      </c>
      <c r="M41" s="138"/>
      <c r="N41" s="138"/>
      <c r="O41" s="138" t="str">
        <f t="shared" si="1"/>
        <v>Hinweis 4</v>
      </c>
      <c r="P41" s="138" t="str">
        <f ca="1">IFERROR(IF(OR(AND(Q41="",R41=""),AND(Q41=0,R41=0),AND(Q41=CONCATENATE($D41,": "),R41=""),AND(Q41=CONCATENATE($D41,": "),R41=0)),"",MAX(P$1:P40)+1),"")</f>
        <v/>
      </c>
      <c r="Q41" s="138" t="str">
        <f ca="1">IFERROR(CONCATENATE($D41,": ",INDIRECT(ADDRESS(COUNTIF($D$1:$D41,$D41)+3,COLUMN($AM40),4,1,$D41))),"")</f>
        <v xml:space="preserve">SV: </v>
      </c>
      <c r="R41" s="138" t="str">
        <f ca="1">IFERROR(INDIRECT(ADDRESS(COUNTIF($D$1:$D41,$D41)+3,COLUMN($AN40),4,1,$D41)),"")</f>
        <v/>
      </c>
      <c r="S41" s="138" t="str">
        <f t="shared" si="2"/>
        <v>Abweichung 4</v>
      </c>
      <c r="T41" s="138" t="str">
        <f ca="1">IFERROR(IF(OR(AND(U41="",V41=""),AND(U41=0,V41=0),AND(U41=CONCATENATE($D41,": "),V41=""),AND(U41=CONCATENATE($D41,": "),V41=0)),"",MAX(T$1:T40)+1),"")</f>
        <v/>
      </c>
      <c r="U41" s="138" t="str">
        <f ca="1">IFERROR(CONCATENATE($D41,": ",INDIRECT(ADDRESS(COUNTIF($D$1:$D41,$D41)+3,COLUMN($AP40),4,1,$D41))),"")</f>
        <v xml:space="preserve">SV: </v>
      </c>
      <c r="V41" s="138" t="str">
        <f ca="1">IFERROR(INDIRECT(ADDRESS(COUNTIF($D$1:$D41,$D41)+3,COLUMN($AQ40),4,1,$D41)),"")</f>
        <v/>
      </c>
      <c r="W41" s="138"/>
      <c r="X41" s="138"/>
      <c r="Y41" s="138">
        <f t="shared" si="3"/>
        <v>0</v>
      </c>
      <c r="Z41" s="138" t="str">
        <f ca="1">IFERROR(IF(OR(AND(AA41="",AB41=""),AND(AA41=0,AB41=0),AND(AA41=CONCATENATE($D41,": "),AB41=""),AND(AA41=CONCATENATE($D41,": "),AB41=0)),"",MAX(Z$1:Z40)+1),"")</f>
        <v/>
      </c>
      <c r="AA41" s="138" t="str">
        <f ca="1">IFERROR(CONCATENATE($D41,": ",INDIRECT(ADDRESS(COUNTIF($D$1:$D41,$D41)+3,COLUMN($AS40),4,1,$D41))),"")</f>
        <v xml:space="preserve">SV: </v>
      </c>
      <c r="AB41" s="138" t="str">
        <f ca="1">IFERROR(INDIRECT(ADDRESS(COUNTIF($D$1:$D41,$D41)+3,COLUMN($AT40),4,1,$D41)),"")</f>
        <v/>
      </c>
      <c r="AC41" s="138" t="str">
        <f t="shared" ca="1" si="4"/>
        <v/>
      </c>
      <c r="AD41" s="138" t="str">
        <f ca="1">IFERROR(IF(OR(AND(AE41="",AF41=""),AND(AE41=0,AF41=0),AND(AE41=CONCATENATE($D41,": "),AF41=""),AND(AE41=CONCATENATE($D41,": "),AF41=0)),"",MAX(AD$1:AD40)+1),"")</f>
        <v/>
      </c>
      <c r="AE41" s="138" t="str">
        <f ca="1">IFERROR(CONCATENATE($D41,": ",INDIRECT(ADDRESS(COUNTIF($D$1:$D41,$D41)+3,COLUMN($AV40),4,1,$D41))),"")</f>
        <v xml:space="preserve">SV: </v>
      </c>
      <c r="AF41" s="138" t="str">
        <f ca="1">IFERROR(INDIRECT(ADDRESS(COUNTIF($D$1:$D41,$D41)+3,COLUMN($AW40),4,1,$D41)),"")</f>
        <v/>
      </c>
    </row>
    <row r="42" spans="4:32" x14ac:dyDescent="0.25">
      <c r="D42" s="138" t="str">
        <f t="shared" si="0"/>
        <v>SV</v>
      </c>
      <c r="E42" s="138" t="str">
        <f>CONCATENATE("Hinweis ",COUNTIF($D$1:D41,D42)+1)</f>
        <v>Hinweis 5</v>
      </c>
      <c r="F42" s="138" t="str">
        <f ca="1">IFERROR(IF(OR(AND(G42="",H42=""),AND(G42=0,H42=0),AND(G42=CONCATENATE(D42,": "),H42=""),AND(G42=CONCATENATE(D42,": "),H42=0)),"",MAX(F$1:F41)+1),"")</f>
        <v/>
      </c>
      <c r="G42" s="138" t="str">
        <f ca="1">IFERROR(CONCATENATE($D42,": ",INDIRECT(ADDRESS(COUNTIF($D$1:$D42,$D42)+3,COLUMN($AG41),4,1,$D42))),"")</f>
        <v xml:space="preserve">SV: </v>
      </c>
      <c r="H42" s="138" t="str">
        <f ca="1">IFERROR(INDIRECT(ADDRESS(COUNTIF($D$1:$D42,$D42)+3,COLUMN($AH41),4,1,$D42)),"")</f>
        <v/>
      </c>
      <c r="I42" s="138" t="str">
        <f>CONCATENATE("Abweichung ",COUNTIF($D$1:D41,D42)+1)</f>
        <v>Abweichung 5</v>
      </c>
      <c r="J42" s="138" t="str">
        <f ca="1">IFERROR(IF(OR(AND(K42="",L42=""),AND(K42=0,L42=0),AND(K42=CONCATENATE($D42,": "),L42=""),AND(K42=CONCATENATE($D42,": "),L42=0)),"",MAX(J$1:J41)+1),"")</f>
        <v/>
      </c>
      <c r="K42" s="138" t="str">
        <f ca="1">IFERROR(CONCATENATE($D42,": ",INDIRECT(ADDRESS(COUNTIF($D$1:$D42,$D42)+3,COLUMN($AJ41),4,1,$D42))),"")</f>
        <v xml:space="preserve">SV: </v>
      </c>
      <c r="L42" s="138" t="str">
        <f ca="1">IFERROR(INDIRECT(ADDRESS(COUNTIF($D$1:$D42,$D42)+3,COLUMN($AK41),4,1,$D42)),"")</f>
        <v/>
      </c>
      <c r="M42" s="138"/>
      <c r="N42" s="138"/>
      <c r="O42" s="138" t="str">
        <f t="shared" si="1"/>
        <v>Hinweis 5</v>
      </c>
      <c r="P42" s="138" t="str">
        <f ca="1">IFERROR(IF(OR(AND(Q42="",R42=""),AND(Q42=0,R42=0),AND(Q42=CONCATENATE($D42,": "),R42=""),AND(Q42=CONCATENATE($D42,": "),R42=0)),"",MAX(P$1:P41)+1),"")</f>
        <v/>
      </c>
      <c r="Q42" s="138" t="str">
        <f ca="1">IFERROR(CONCATENATE($D42,": ",INDIRECT(ADDRESS(COUNTIF($D$1:$D42,$D42)+3,COLUMN($AM41),4,1,$D42))),"")</f>
        <v xml:space="preserve">SV: </v>
      </c>
      <c r="R42" s="138" t="str">
        <f ca="1">IFERROR(INDIRECT(ADDRESS(COUNTIF($D$1:$D42,$D42)+3,COLUMN($AN41),4,1,$D42)),"")</f>
        <v/>
      </c>
      <c r="S42" s="138" t="str">
        <f t="shared" si="2"/>
        <v>Abweichung 5</v>
      </c>
      <c r="T42" s="138" t="str">
        <f ca="1">IFERROR(IF(OR(AND(U42="",V42=""),AND(U42=0,V42=0),AND(U42=CONCATENATE($D42,": "),V42=""),AND(U42=CONCATENATE($D42,": "),V42=0)),"",MAX(T$1:T41)+1),"")</f>
        <v/>
      </c>
      <c r="U42" s="138" t="str">
        <f ca="1">IFERROR(CONCATENATE($D42,": ",INDIRECT(ADDRESS(COUNTIF($D$1:$D42,$D42)+3,COLUMN($AP41),4,1,$D42))),"")</f>
        <v xml:space="preserve">SV: </v>
      </c>
      <c r="V42" s="138" t="str">
        <f ca="1">IFERROR(INDIRECT(ADDRESS(COUNTIF($D$1:$D42,$D42)+3,COLUMN($AQ41),4,1,$D42)),"")</f>
        <v/>
      </c>
      <c r="W42" s="138"/>
      <c r="X42" s="138"/>
      <c r="Y42" s="138">
        <f t="shared" si="3"/>
        <v>0</v>
      </c>
      <c r="Z42" s="138" t="str">
        <f ca="1">IFERROR(IF(OR(AND(AA42="",AB42=""),AND(AA42=0,AB42=0),AND(AA42=CONCATENATE($D42,": "),AB42=""),AND(AA42=CONCATENATE($D42,": "),AB42=0)),"",MAX(Z$1:Z41)+1),"")</f>
        <v/>
      </c>
      <c r="AA42" s="138" t="str">
        <f ca="1">IFERROR(CONCATENATE($D42,": ",INDIRECT(ADDRESS(COUNTIF($D$1:$D42,$D42)+3,COLUMN($AS41),4,1,$D42))),"")</f>
        <v xml:space="preserve">SV: </v>
      </c>
      <c r="AB42" s="138" t="str">
        <f ca="1">IFERROR(INDIRECT(ADDRESS(COUNTIF($D$1:$D42,$D42)+3,COLUMN($AT41),4,1,$D42)),"")</f>
        <v/>
      </c>
      <c r="AC42" s="138" t="str">
        <f t="shared" ca="1" si="4"/>
        <v/>
      </c>
      <c r="AD42" s="138" t="str">
        <f ca="1">IFERROR(IF(OR(AND(AE42="",AF42=""),AND(AE42=0,AF42=0),AND(AE42=CONCATENATE($D42,": "),AF42=""),AND(AE42=CONCATENATE($D42,": "),AF42=0)),"",MAX(AD$1:AD41)+1),"")</f>
        <v/>
      </c>
      <c r="AE42" s="138" t="str">
        <f ca="1">IFERROR(CONCATENATE($D42,": ",INDIRECT(ADDRESS(COUNTIF($D$1:$D42,$D42)+3,COLUMN($AV41),4,1,$D42))),"")</f>
        <v xml:space="preserve">SV: </v>
      </c>
      <c r="AF42" s="138" t="str">
        <f ca="1">IFERROR(INDIRECT(ADDRESS(COUNTIF($D$1:$D42,$D42)+3,COLUMN($AW41),4,1,$D42)),"")</f>
        <v/>
      </c>
    </row>
    <row r="43" spans="4:32" x14ac:dyDescent="0.25">
      <c r="D43" s="138" t="str">
        <f t="shared" si="0"/>
        <v>SV</v>
      </c>
      <c r="E43" s="138" t="str">
        <f>CONCATENATE("Hinweis ",COUNTIF($D$1:D42,D43)+1)</f>
        <v>Hinweis 6</v>
      </c>
      <c r="F43" s="138" t="str">
        <f ca="1">IFERROR(IF(OR(AND(G43="",H43=""),AND(G43=0,H43=0),AND(G43=CONCATENATE(D43,": "),H43=""),AND(G43=CONCATENATE(D43,": "),H43=0)),"",MAX(F$1:F42)+1),"")</f>
        <v/>
      </c>
      <c r="G43" s="138" t="str">
        <f ca="1">IFERROR(CONCATENATE($D43,": ",INDIRECT(ADDRESS(COUNTIF($D$1:$D43,$D43)+3,COLUMN($AG42),4,1,$D43))),"")</f>
        <v xml:space="preserve">SV: </v>
      </c>
      <c r="H43" s="138" t="str">
        <f ca="1">IFERROR(INDIRECT(ADDRESS(COUNTIF($D$1:$D43,$D43)+3,COLUMN($AH42),4,1,$D43)),"")</f>
        <v/>
      </c>
      <c r="I43" s="138" t="str">
        <f>CONCATENATE("Abweichung ",COUNTIF($D$1:D42,D43)+1)</f>
        <v>Abweichung 6</v>
      </c>
      <c r="J43" s="138" t="str">
        <f ca="1">IFERROR(IF(OR(AND(K43="",L43=""),AND(K43=0,L43=0),AND(K43=CONCATENATE($D43,": "),L43=""),AND(K43=CONCATENATE($D43,": "),L43=0)),"",MAX(J$1:J42)+1),"")</f>
        <v/>
      </c>
      <c r="K43" s="138" t="str">
        <f ca="1">IFERROR(CONCATENATE($D43,": ",INDIRECT(ADDRESS(COUNTIF($D$1:$D43,$D43)+3,COLUMN($AJ42),4,1,$D43))),"")</f>
        <v xml:space="preserve">SV: </v>
      </c>
      <c r="L43" s="138" t="str">
        <f ca="1">IFERROR(INDIRECT(ADDRESS(COUNTIF($D$1:$D43,$D43)+3,COLUMN($AK42),4,1,$D43)),"")</f>
        <v/>
      </c>
      <c r="M43" s="138"/>
      <c r="N43" s="138"/>
      <c r="O43" s="138" t="str">
        <f t="shared" si="1"/>
        <v>Hinweis 6</v>
      </c>
      <c r="P43" s="138" t="str">
        <f ca="1">IFERROR(IF(OR(AND(Q43="",R43=""),AND(Q43=0,R43=0),AND(Q43=CONCATENATE($D43,": "),R43=""),AND(Q43=CONCATENATE($D43,": "),R43=0)),"",MAX(P$1:P42)+1),"")</f>
        <v/>
      </c>
      <c r="Q43" s="138" t="str">
        <f ca="1">IFERROR(CONCATENATE($D43,": ",INDIRECT(ADDRESS(COUNTIF($D$1:$D43,$D43)+3,COLUMN($AM42),4,1,$D43))),"")</f>
        <v xml:space="preserve">SV: </v>
      </c>
      <c r="R43" s="138" t="str">
        <f ca="1">IFERROR(INDIRECT(ADDRESS(COUNTIF($D$1:$D43,$D43)+3,COLUMN($AN42),4,1,$D43)),"")</f>
        <v/>
      </c>
      <c r="S43" s="138" t="str">
        <f t="shared" si="2"/>
        <v>Abweichung 6</v>
      </c>
      <c r="T43" s="138" t="str">
        <f ca="1">IFERROR(IF(OR(AND(U43="",V43=""),AND(U43=0,V43=0),AND(U43=CONCATENATE($D43,": "),V43=""),AND(U43=CONCATENATE($D43,": "),V43=0)),"",MAX(T$1:T42)+1),"")</f>
        <v/>
      </c>
      <c r="U43" s="138" t="str">
        <f ca="1">IFERROR(CONCATENATE($D43,": ",INDIRECT(ADDRESS(COUNTIF($D$1:$D43,$D43)+3,COLUMN($AP42),4,1,$D43))),"")</f>
        <v xml:space="preserve">SV: </v>
      </c>
      <c r="V43" s="138" t="str">
        <f ca="1">IFERROR(INDIRECT(ADDRESS(COUNTIF($D$1:$D43,$D43)+3,COLUMN($AQ42),4,1,$D43)),"")</f>
        <v/>
      </c>
      <c r="W43" s="138"/>
      <c r="X43" s="138"/>
      <c r="Y43" s="138">
        <f t="shared" si="3"/>
        <v>0</v>
      </c>
      <c r="Z43" s="138" t="str">
        <f ca="1">IFERROR(IF(OR(AND(AA43="",AB43=""),AND(AA43=0,AB43=0),AND(AA43=CONCATENATE($D43,": "),AB43=""),AND(AA43=CONCATENATE($D43,": "),AB43=0)),"",MAX(Z$1:Z42)+1),"")</f>
        <v/>
      </c>
      <c r="AA43" s="138" t="str">
        <f ca="1">IFERROR(CONCATENATE($D43,": ",INDIRECT(ADDRESS(COUNTIF($D$1:$D43,$D43)+3,COLUMN($AS42),4,1,$D43))),"")</f>
        <v xml:space="preserve">SV: </v>
      </c>
      <c r="AB43" s="138" t="str">
        <f ca="1">IFERROR(INDIRECT(ADDRESS(COUNTIF($D$1:$D43,$D43)+3,COLUMN($AT42),4,1,$D43)),"")</f>
        <v/>
      </c>
      <c r="AC43" s="138" t="str">
        <f t="shared" ca="1" si="4"/>
        <v/>
      </c>
      <c r="AD43" s="138" t="str">
        <f ca="1">IFERROR(IF(OR(AND(AE43="",AF43=""),AND(AE43=0,AF43=0),AND(AE43=CONCATENATE($D43,": "),AF43=""),AND(AE43=CONCATENATE($D43,": "),AF43=0)),"",MAX(AD$1:AD42)+1),"")</f>
        <v/>
      </c>
      <c r="AE43" s="138" t="str">
        <f ca="1">IFERROR(CONCATENATE($D43,": ",INDIRECT(ADDRESS(COUNTIF($D$1:$D43,$D43)+3,COLUMN($AV42),4,1,$D43))),"")</f>
        <v xml:space="preserve">SV: </v>
      </c>
      <c r="AF43" s="138" t="str">
        <f ca="1">IFERROR(INDIRECT(ADDRESS(COUNTIF($D$1:$D43,$D43)+3,COLUMN($AW42),4,1,$D43)),"")</f>
        <v/>
      </c>
    </row>
    <row r="44" spans="4:32" x14ac:dyDescent="0.25">
      <c r="D44" s="138" t="str">
        <f t="shared" si="0"/>
        <v>SV</v>
      </c>
      <c r="E44" s="138" t="str">
        <f>CONCATENATE("Hinweis ",COUNTIF($D$1:D43,D44)+1)</f>
        <v>Hinweis 7</v>
      </c>
      <c r="F44" s="138" t="str">
        <f ca="1">IFERROR(IF(OR(AND(G44="",H44=""),AND(G44=0,H44=0),AND(G44=CONCATENATE(D44,": "),H44=""),AND(G44=CONCATENATE(D44,": "),H44=0)),"",MAX(F$1:F43)+1),"")</f>
        <v/>
      </c>
      <c r="G44" s="138" t="str">
        <f ca="1">IFERROR(CONCATENATE($D44,": ",INDIRECT(ADDRESS(COUNTIF($D$1:$D44,$D44)+3,COLUMN($AG43),4,1,$D44))),"")</f>
        <v xml:space="preserve">SV: </v>
      </c>
      <c r="H44" s="138" t="str">
        <f ca="1">IFERROR(INDIRECT(ADDRESS(COUNTIF($D$1:$D44,$D44)+3,COLUMN($AH43),4,1,$D44)),"")</f>
        <v/>
      </c>
      <c r="I44" s="138" t="str">
        <f>CONCATENATE("Abweichung ",COUNTIF($D$1:D43,D44)+1)</f>
        <v>Abweichung 7</v>
      </c>
      <c r="J44" s="138" t="str">
        <f ca="1">IFERROR(IF(OR(AND(K44="",L44=""),AND(K44=0,L44=0),AND(K44=CONCATENATE($D44,": "),L44=""),AND(K44=CONCATENATE($D44,": "),L44=0)),"",MAX(J$1:J43)+1),"")</f>
        <v/>
      </c>
      <c r="K44" s="138" t="str">
        <f ca="1">IFERROR(CONCATENATE($D44,": ",INDIRECT(ADDRESS(COUNTIF($D$1:$D44,$D44)+3,COLUMN($AJ43),4,1,$D44))),"")</f>
        <v xml:space="preserve">SV: </v>
      </c>
      <c r="L44" s="138" t="str">
        <f ca="1">IFERROR(INDIRECT(ADDRESS(COUNTIF($D$1:$D44,$D44)+3,COLUMN($AK43),4,1,$D44)),"")</f>
        <v/>
      </c>
      <c r="M44" s="138"/>
      <c r="N44" s="138"/>
      <c r="O44" s="138" t="str">
        <f t="shared" si="1"/>
        <v>Hinweis 7</v>
      </c>
      <c r="P44" s="138" t="str">
        <f ca="1">IFERROR(IF(OR(AND(Q44="",R44=""),AND(Q44=0,R44=0),AND(Q44=CONCATENATE($D44,": "),R44=""),AND(Q44=CONCATENATE($D44,": "),R44=0)),"",MAX(P$1:P43)+1),"")</f>
        <v/>
      </c>
      <c r="Q44" s="138" t="str">
        <f ca="1">IFERROR(CONCATENATE($D44,": ",INDIRECT(ADDRESS(COUNTIF($D$1:$D44,$D44)+3,COLUMN($AM43),4,1,$D44))),"")</f>
        <v xml:space="preserve">SV: </v>
      </c>
      <c r="R44" s="138" t="str">
        <f ca="1">IFERROR(INDIRECT(ADDRESS(COUNTIF($D$1:$D44,$D44)+3,COLUMN($AN43),4,1,$D44)),"")</f>
        <v/>
      </c>
      <c r="S44" s="138" t="str">
        <f t="shared" si="2"/>
        <v>Abweichung 7</v>
      </c>
      <c r="T44" s="138" t="str">
        <f ca="1">IFERROR(IF(OR(AND(U44="",V44=""),AND(U44=0,V44=0),AND(U44=CONCATENATE($D44,": "),V44=""),AND(U44=CONCATENATE($D44,": "),V44=0)),"",MAX(T$1:T43)+1),"")</f>
        <v/>
      </c>
      <c r="U44" s="138" t="str">
        <f ca="1">IFERROR(CONCATENATE($D44,": ",INDIRECT(ADDRESS(COUNTIF($D$1:$D44,$D44)+3,COLUMN($AP43),4,1,$D44))),"")</f>
        <v xml:space="preserve">SV: </v>
      </c>
      <c r="V44" s="138" t="str">
        <f ca="1">IFERROR(INDIRECT(ADDRESS(COUNTIF($D$1:$D44,$D44)+3,COLUMN($AQ43),4,1,$D44)),"")</f>
        <v/>
      </c>
      <c r="W44" s="138"/>
      <c r="X44" s="138"/>
      <c r="Y44" s="138">
        <f t="shared" si="3"/>
        <v>0</v>
      </c>
      <c r="Z44" s="138" t="str">
        <f ca="1">IFERROR(IF(OR(AND(AA44="",AB44=""),AND(AA44=0,AB44=0),AND(AA44=CONCATENATE($D44,": "),AB44=""),AND(AA44=CONCATENATE($D44,": "),AB44=0)),"",MAX(Z$1:Z43)+1),"")</f>
        <v/>
      </c>
      <c r="AA44" s="138" t="str">
        <f ca="1">IFERROR(CONCATENATE($D44,": ",INDIRECT(ADDRESS(COUNTIF($D$1:$D44,$D44)+3,COLUMN($AS43),4,1,$D44))),"")</f>
        <v xml:space="preserve">SV: </v>
      </c>
      <c r="AB44" s="138" t="str">
        <f ca="1">IFERROR(INDIRECT(ADDRESS(COUNTIF($D$1:$D44,$D44)+3,COLUMN($AT43),4,1,$D44)),"")</f>
        <v/>
      </c>
      <c r="AC44" s="138" t="str">
        <f t="shared" ca="1" si="4"/>
        <v/>
      </c>
      <c r="AD44" s="138" t="str">
        <f ca="1">IFERROR(IF(OR(AND(AE44="",AF44=""),AND(AE44=0,AF44=0),AND(AE44=CONCATENATE($D44,": "),AF44=""),AND(AE44=CONCATENATE($D44,": "),AF44=0)),"",MAX(AD$1:AD43)+1),"")</f>
        <v/>
      </c>
      <c r="AE44" s="138" t="str">
        <f ca="1">IFERROR(CONCATENATE($D44,": ",INDIRECT(ADDRESS(COUNTIF($D$1:$D44,$D44)+3,COLUMN($AV43),4,1,$D44))),"")</f>
        <v xml:space="preserve">SV: </v>
      </c>
      <c r="AF44" s="138" t="str">
        <f ca="1">IFERROR(INDIRECT(ADDRESS(COUNTIF($D$1:$D44,$D44)+3,COLUMN($AW43),4,1,$D44)),"")</f>
        <v/>
      </c>
    </row>
    <row r="45" spans="4:32" x14ac:dyDescent="0.25">
      <c r="D45" s="138" t="str">
        <f t="shared" si="0"/>
        <v>SV</v>
      </c>
      <c r="E45" s="138" t="str">
        <f>CONCATENATE("Hinweis ",COUNTIF($D$1:D44,D45)+1)</f>
        <v>Hinweis 8</v>
      </c>
      <c r="F45" s="138" t="str">
        <f ca="1">IFERROR(IF(OR(AND(G45="",H45=""),AND(G45=0,H45=0),AND(G45=CONCATENATE(D45,": "),H45=""),AND(G45=CONCATENATE(D45,": "),H45=0)),"",MAX(F$1:F44)+1),"")</f>
        <v/>
      </c>
      <c r="G45" s="138" t="str">
        <f ca="1">IFERROR(CONCATENATE($D45,": ",INDIRECT(ADDRESS(COUNTIF($D$1:$D45,$D45)+3,COLUMN($AG44),4,1,$D45))),"")</f>
        <v xml:space="preserve">SV: </v>
      </c>
      <c r="H45" s="138" t="str">
        <f ca="1">IFERROR(INDIRECT(ADDRESS(COUNTIF($D$1:$D45,$D45)+3,COLUMN($AH44),4,1,$D45)),"")</f>
        <v/>
      </c>
      <c r="I45" s="138" t="str">
        <f>CONCATENATE("Abweichung ",COUNTIF($D$1:D44,D45)+1)</f>
        <v>Abweichung 8</v>
      </c>
      <c r="J45" s="138" t="str">
        <f ca="1">IFERROR(IF(OR(AND(K45="",L45=""),AND(K45=0,L45=0),AND(K45=CONCATENATE($D45,": "),L45=""),AND(K45=CONCATENATE($D45,": "),L45=0)),"",MAX(J$1:J44)+1),"")</f>
        <v/>
      </c>
      <c r="K45" s="138" t="str">
        <f ca="1">IFERROR(CONCATENATE($D45,": ",INDIRECT(ADDRESS(COUNTIF($D$1:$D45,$D45)+3,COLUMN($AJ44),4,1,$D45))),"")</f>
        <v xml:space="preserve">SV: </v>
      </c>
      <c r="L45" s="138" t="str">
        <f ca="1">IFERROR(INDIRECT(ADDRESS(COUNTIF($D$1:$D45,$D45)+3,COLUMN($AK44),4,1,$D45)),"")</f>
        <v/>
      </c>
      <c r="M45" s="138"/>
      <c r="N45" s="138"/>
      <c r="O45" s="138" t="str">
        <f t="shared" si="1"/>
        <v>Hinweis 8</v>
      </c>
      <c r="P45" s="138" t="str">
        <f ca="1">IFERROR(IF(OR(AND(Q45="",R45=""),AND(Q45=0,R45=0),AND(Q45=CONCATENATE($D45,": "),R45=""),AND(Q45=CONCATENATE($D45,": "),R45=0)),"",MAX(P$1:P44)+1),"")</f>
        <v/>
      </c>
      <c r="Q45" s="138" t="str">
        <f ca="1">IFERROR(CONCATENATE($D45,": ",INDIRECT(ADDRESS(COUNTIF($D$1:$D45,$D45)+3,COLUMN($AM44),4,1,$D45))),"")</f>
        <v xml:space="preserve">SV: </v>
      </c>
      <c r="R45" s="138" t="str">
        <f ca="1">IFERROR(INDIRECT(ADDRESS(COUNTIF($D$1:$D45,$D45)+3,COLUMN($AN44),4,1,$D45)),"")</f>
        <v/>
      </c>
      <c r="S45" s="138" t="str">
        <f t="shared" si="2"/>
        <v>Abweichung 8</v>
      </c>
      <c r="T45" s="138" t="str">
        <f ca="1">IFERROR(IF(OR(AND(U45="",V45=""),AND(U45=0,V45=0),AND(U45=CONCATENATE($D45,": "),V45=""),AND(U45=CONCATENATE($D45,": "),V45=0)),"",MAX(T$1:T44)+1),"")</f>
        <v/>
      </c>
      <c r="U45" s="138" t="str">
        <f ca="1">IFERROR(CONCATENATE($D45,": ",INDIRECT(ADDRESS(COUNTIF($D$1:$D45,$D45)+3,COLUMN($AP44),4,1,$D45))),"")</f>
        <v xml:space="preserve">SV: </v>
      </c>
      <c r="V45" s="138" t="str">
        <f ca="1">IFERROR(INDIRECT(ADDRESS(COUNTIF($D$1:$D45,$D45)+3,COLUMN($AQ44),4,1,$D45)),"")</f>
        <v/>
      </c>
      <c r="W45" s="138"/>
      <c r="X45" s="138"/>
      <c r="Y45" s="138">
        <f t="shared" si="3"/>
        <v>0</v>
      </c>
      <c r="Z45" s="138" t="str">
        <f ca="1">IFERROR(IF(OR(AND(AA45="",AB45=""),AND(AA45=0,AB45=0),AND(AA45=CONCATENATE($D45,": "),AB45=""),AND(AA45=CONCATENATE($D45,": "),AB45=0)),"",MAX(Z$1:Z44)+1),"")</f>
        <v/>
      </c>
      <c r="AA45" s="138" t="str">
        <f ca="1">IFERROR(CONCATENATE($D45,": ",INDIRECT(ADDRESS(COUNTIF($D$1:$D45,$D45)+3,COLUMN($AS44),4,1,$D45))),"")</f>
        <v xml:space="preserve">SV: </v>
      </c>
      <c r="AB45" s="138" t="str">
        <f ca="1">IFERROR(INDIRECT(ADDRESS(COUNTIF($D$1:$D45,$D45)+3,COLUMN($AT44),4,1,$D45)),"")</f>
        <v/>
      </c>
      <c r="AC45" s="138" t="str">
        <f t="shared" ca="1" si="4"/>
        <v/>
      </c>
      <c r="AD45" s="138" t="str">
        <f ca="1">IFERROR(IF(OR(AND(AE45="",AF45=""),AND(AE45=0,AF45=0),AND(AE45=CONCATENATE($D45,": "),AF45=""),AND(AE45=CONCATENATE($D45,": "),AF45=0)),"",MAX(AD$1:AD44)+1),"")</f>
        <v/>
      </c>
      <c r="AE45" s="138" t="str">
        <f ca="1">IFERROR(CONCATENATE($D45,": ",INDIRECT(ADDRESS(COUNTIF($D$1:$D45,$D45)+3,COLUMN($AV44),4,1,$D45))),"")</f>
        <v xml:space="preserve">SV: </v>
      </c>
      <c r="AF45" s="138" t="str">
        <f ca="1">IFERROR(INDIRECT(ADDRESS(COUNTIF($D$1:$D45,$D45)+3,COLUMN($AW44),4,1,$D45)),"")</f>
        <v/>
      </c>
    </row>
    <row r="46" spans="4:32" x14ac:dyDescent="0.25">
      <c r="D46" s="138" t="str">
        <f t="shared" si="0"/>
        <v>SV</v>
      </c>
      <c r="E46" s="138" t="str">
        <f>CONCATENATE("Hinweis ",COUNTIF($D$1:D45,D46)+1)</f>
        <v>Hinweis 9</v>
      </c>
      <c r="F46" s="138" t="str">
        <f ca="1">IFERROR(IF(OR(AND(G46="",H46=""),AND(G46=0,H46=0),AND(G46=CONCATENATE(D46,": "),H46=""),AND(G46=CONCATENATE(D46,": "),H46=0)),"",MAX(F$1:F45)+1),"")</f>
        <v/>
      </c>
      <c r="G46" s="138" t="str">
        <f ca="1">IFERROR(CONCATENATE($D46,": ",INDIRECT(ADDRESS(COUNTIF($D$1:$D46,$D46)+3,COLUMN($AG45),4,1,$D46))),"")</f>
        <v xml:space="preserve">SV: </v>
      </c>
      <c r="H46" s="138" t="str">
        <f ca="1">IFERROR(INDIRECT(ADDRESS(COUNTIF($D$1:$D46,$D46)+3,COLUMN($AH45),4,1,$D46)),"")</f>
        <v/>
      </c>
      <c r="I46" s="138" t="str">
        <f>CONCATENATE("Abweichung ",COUNTIF($D$1:D45,D46)+1)</f>
        <v>Abweichung 9</v>
      </c>
      <c r="J46" s="138" t="str">
        <f ca="1">IFERROR(IF(OR(AND(K46="",L46=""),AND(K46=0,L46=0),AND(K46=CONCATENATE($D46,": "),L46=""),AND(K46=CONCATENATE($D46,": "),L46=0)),"",MAX(J$1:J45)+1),"")</f>
        <v/>
      </c>
      <c r="K46" s="138" t="str">
        <f ca="1">IFERROR(CONCATENATE($D46,": ",INDIRECT(ADDRESS(COUNTIF($D$1:$D46,$D46)+3,COLUMN($AJ45),4,1,$D46))),"")</f>
        <v xml:space="preserve">SV: </v>
      </c>
      <c r="L46" s="138" t="str">
        <f ca="1">IFERROR(INDIRECT(ADDRESS(COUNTIF($D$1:$D46,$D46)+3,COLUMN($AK45),4,1,$D46)),"")</f>
        <v/>
      </c>
      <c r="M46" s="138"/>
      <c r="N46" s="138"/>
      <c r="O46" s="138" t="str">
        <f t="shared" si="1"/>
        <v>Hinweis 9</v>
      </c>
      <c r="P46" s="138" t="str">
        <f ca="1">IFERROR(IF(OR(AND(Q46="",R46=""),AND(Q46=0,R46=0),AND(Q46=CONCATENATE($D46,": "),R46=""),AND(Q46=CONCATENATE($D46,": "),R46=0)),"",MAX(P$1:P45)+1),"")</f>
        <v/>
      </c>
      <c r="Q46" s="138" t="str">
        <f ca="1">IFERROR(CONCATENATE($D46,": ",INDIRECT(ADDRESS(COUNTIF($D$1:$D46,$D46)+3,COLUMN($AM45),4,1,$D46))),"")</f>
        <v xml:space="preserve">SV: </v>
      </c>
      <c r="R46" s="138" t="str">
        <f ca="1">IFERROR(INDIRECT(ADDRESS(COUNTIF($D$1:$D46,$D46)+3,COLUMN($AN45),4,1,$D46)),"")</f>
        <v/>
      </c>
      <c r="S46" s="138" t="str">
        <f t="shared" si="2"/>
        <v>Abweichung 9</v>
      </c>
      <c r="T46" s="138" t="str">
        <f ca="1">IFERROR(IF(OR(AND(U46="",V46=""),AND(U46=0,V46=0),AND(U46=CONCATENATE($D46,": "),V46=""),AND(U46=CONCATENATE($D46,": "),V46=0)),"",MAX(T$1:T45)+1),"")</f>
        <v/>
      </c>
      <c r="U46" s="138" t="str">
        <f ca="1">IFERROR(CONCATENATE($D46,": ",INDIRECT(ADDRESS(COUNTIF($D$1:$D46,$D46)+3,COLUMN($AP45),4,1,$D46))),"")</f>
        <v xml:space="preserve">SV: </v>
      </c>
      <c r="V46" s="138" t="str">
        <f ca="1">IFERROR(INDIRECT(ADDRESS(COUNTIF($D$1:$D46,$D46)+3,COLUMN($AQ45),4,1,$D46)),"")</f>
        <v/>
      </c>
      <c r="W46" s="138"/>
      <c r="X46" s="138"/>
      <c r="Y46" s="138">
        <f t="shared" si="3"/>
        <v>0</v>
      </c>
      <c r="Z46" s="138" t="str">
        <f ca="1">IFERROR(IF(OR(AND(AA46="",AB46=""),AND(AA46=0,AB46=0),AND(AA46=CONCATENATE($D46,": "),AB46=""),AND(AA46=CONCATENATE($D46,": "),AB46=0)),"",MAX(Z$1:Z45)+1),"")</f>
        <v/>
      </c>
      <c r="AA46" s="138" t="str">
        <f ca="1">IFERROR(CONCATENATE($D46,": ",INDIRECT(ADDRESS(COUNTIF($D$1:$D46,$D46)+3,COLUMN($AS45),4,1,$D46))),"")</f>
        <v xml:space="preserve">SV: </v>
      </c>
      <c r="AB46" s="138" t="str">
        <f ca="1">IFERROR(INDIRECT(ADDRESS(COUNTIF($D$1:$D46,$D46)+3,COLUMN($AT45),4,1,$D46)),"")</f>
        <v/>
      </c>
      <c r="AC46" s="138" t="str">
        <f t="shared" ca="1" si="4"/>
        <v/>
      </c>
      <c r="AD46" s="138" t="str">
        <f ca="1">IFERROR(IF(OR(AND(AE46="",AF46=""),AND(AE46=0,AF46=0),AND(AE46=CONCATENATE($D46,": "),AF46=""),AND(AE46=CONCATENATE($D46,": "),AF46=0)),"",MAX(AD$1:AD45)+1),"")</f>
        <v/>
      </c>
      <c r="AE46" s="138" t="str">
        <f ca="1">IFERROR(CONCATENATE($D46,": ",INDIRECT(ADDRESS(COUNTIF($D$1:$D46,$D46)+3,COLUMN($AV45),4,1,$D46))),"")</f>
        <v xml:space="preserve">SV: </v>
      </c>
      <c r="AF46" s="138" t="str">
        <f ca="1">IFERROR(INDIRECT(ADDRESS(COUNTIF($D$1:$D46,$D46)+3,COLUMN($AW45),4,1,$D46)),"")</f>
        <v/>
      </c>
    </row>
    <row r="47" spans="4:32" x14ac:dyDescent="0.25">
      <c r="D47" s="138" t="str">
        <f t="shared" si="0"/>
        <v>SV</v>
      </c>
      <c r="E47" s="138" t="str">
        <f>CONCATENATE("Hinweis ",COUNTIF($D$1:D46,D47)+1)</f>
        <v>Hinweis 10</v>
      </c>
      <c r="F47" s="138" t="str">
        <f ca="1">IFERROR(IF(OR(AND(G47="",H47=""),AND(G47=0,H47=0),AND(G47=CONCATENATE(D47,": "),H47=""),AND(G47=CONCATENATE(D47,": "),H47=0)),"",MAX(F$1:F46)+1),"")</f>
        <v/>
      </c>
      <c r="G47" s="138" t="str">
        <f ca="1">IFERROR(CONCATENATE($D47,": ",INDIRECT(ADDRESS(COUNTIF($D$1:$D47,$D47)+3,COLUMN($AG46),4,1,$D47))),"")</f>
        <v xml:space="preserve">SV: </v>
      </c>
      <c r="H47" s="138" t="str">
        <f ca="1">IFERROR(INDIRECT(ADDRESS(COUNTIF($D$1:$D47,$D47)+3,COLUMN($AH46),4,1,$D47)),"")</f>
        <v/>
      </c>
      <c r="I47" s="138" t="str">
        <f>CONCATENATE("Abweichung ",COUNTIF($D$1:D46,D47)+1)</f>
        <v>Abweichung 10</v>
      </c>
      <c r="J47" s="138" t="str">
        <f ca="1">IFERROR(IF(OR(AND(K47="",L47=""),AND(K47=0,L47=0),AND(K47=CONCATENATE($D47,": "),L47=""),AND(K47=CONCATENATE($D47,": "),L47=0)),"",MAX(J$1:J46)+1),"")</f>
        <v/>
      </c>
      <c r="K47" s="138" t="str">
        <f ca="1">IFERROR(CONCATENATE($D47,": ",INDIRECT(ADDRESS(COUNTIF($D$1:$D47,$D47)+3,COLUMN($AJ46),4,1,$D47))),"")</f>
        <v xml:space="preserve">SV: </v>
      </c>
      <c r="L47" s="138" t="str">
        <f ca="1">IFERROR(INDIRECT(ADDRESS(COUNTIF($D$1:$D47,$D47)+3,COLUMN($AK46),4,1,$D47)),"")</f>
        <v/>
      </c>
      <c r="M47" s="138"/>
      <c r="N47" s="138"/>
      <c r="O47" s="138" t="str">
        <f t="shared" si="1"/>
        <v>Hinweis 10</v>
      </c>
      <c r="P47" s="138" t="str">
        <f ca="1">IFERROR(IF(OR(AND(Q47="",R47=""),AND(Q47=0,R47=0),AND(Q47=CONCATENATE($D47,": "),R47=""),AND(Q47=CONCATENATE($D47,": "),R47=0)),"",MAX(P$1:P46)+1),"")</f>
        <v/>
      </c>
      <c r="Q47" s="138" t="str">
        <f ca="1">IFERROR(CONCATENATE($D47,": ",INDIRECT(ADDRESS(COUNTIF($D$1:$D47,$D47)+3,COLUMN($AM46),4,1,$D47))),"")</f>
        <v xml:space="preserve">SV: </v>
      </c>
      <c r="R47" s="138" t="str">
        <f ca="1">IFERROR(INDIRECT(ADDRESS(COUNTIF($D$1:$D47,$D47)+3,COLUMN($AN46),4,1,$D47)),"")</f>
        <v/>
      </c>
      <c r="S47" s="138" t="str">
        <f t="shared" si="2"/>
        <v>Abweichung 10</v>
      </c>
      <c r="T47" s="138" t="str">
        <f ca="1">IFERROR(IF(OR(AND(U47="",V47=""),AND(U47=0,V47=0),AND(U47=CONCATENATE($D47,": "),V47=""),AND(U47=CONCATENATE($D47,": "),V47=0)),"",MAX(T$1:T46)+1),"")</f>
        <v/>
      </c>
      <c r="U47" s="138" t="str">
        <f ca="1">IFERROR(CONCATENATE($D47,": ",INDIRECT(ADDRESS(COUNTIF($D$1:$D47,$D47)+3,COLUMN($AP46),4,1,$D47))),"")</f>
        <v xml:space="preserve">SV: </v>
      </c>
      <c r="V47" s="138" t="str">
        <f ca="1">IFERROR(INDIRECT(ADDRESS(COUNTIF($D$1:$D47,$D47)+3,COLUMN($AQ46),4,1,$D47)),"")</f>
        <v/>
      </c>
      <c r="W47" s="138"/>
      <c r="X47" s="138"/>
      <c r="Y47" s="138">
        <f t="shared" si="3"/>
        <v>0</v>
      </c>
      <c r="Z47" s="138" t="str">
        <f ca="1">IFERROR(IF(OR(AND(AA47="",AB47=""),AND(AA47=0,AB47=0),AND(AA47=CONCATENATE($D47,": "),AB47=""),AND(AA47=CONCATENATE($D47,": "),AB47=0)),"",MAX(Z$1:Z46)+1),"")</f>
        <v/>
      </c>
      <c r="AA47" s="138" t="str">
        <f ca="1">IFERROR(CONCATENATE($D47,": ",INDIRECT(ADDRESS(COUNTIF($D$1:$D47,$D47)+3,COLUMN($AS46),4,1,$D47))),"")</f>
        <v xml:space="preserve">SV: </v>
      </c>
      <c r="AB47" s="138" t="str">
        <f ca="1">IFERROR(INDIRECT(ADDRESS(COUNTIF($D$1:$D47,$D47)+3,COLUMN($AT46),4,1,$D47)),"")</f>
        <v/>
      </c>
      <c r="AC47" s="138" t="str">
        <f t="shared" ca="1" si="4"/>
        <v/>
      </c>
      <c r="AD47" s="138" t="str">
        <f ca="1">IFERROR(IF(OR(AND(AE47="",AF47=""),AND(AE47=0,AF47=0),AND(AE47=CONCATENATE($D47,": "),AF47=""),AND(AE47=CONCATENATE($D47,": "),AF47=0)),"",MAX(AD$1:AD46)+1),"")</f>
        <v/>
      </c>
      <c r="AE47" s="138" t="str">
        <f ca="1">IFERROR(CONCATENATE($D47,": ",INDIRECT(ADDRESS(COUNTIF($D$1:$D47,$D47)+3,COLUMN($AV46),4,1,$D47))),"")</f>
        <v xml:space="preserve">SV: </v>
      </c>
      <c r="AF47" s="138" t="str">
        <f ca="1">IFERROR(INDIRECT(ADDRESS(COUNTIF($D$1:$D47,$D47)+3,COLUMN($AW46),4,1,$D47)),"")</f>
        <v/>
      </c>
    </row>
    <row r="48" spans="4:32" x14ac:dyDescent="0.25">
      <c r="D48" s="138" t="str">
        <f t="shared" si="0"/>
        <v>SV</v>
      </c>
      <c r="E48" s="138" t="str">
        <f>CONCATENATE("Hinweis ",COUNTIF($D$1:D47,D48)+1)</f>
        <v>Hinweis 11</v>
      </c>
      <c r="F48" s="138" t="str">
        <f ca="1">IFERROR(IF(OR(AND(G48="",H48=""),AND(G48=0,H48=0),AND(G48=CONCATENATE(D48,": "),H48=""),AND(G48=CONCATENATE(D48,": "),H48=0)),"",MAX(F$1:F47)+1),"")</f>
        <v/>
      </c>
      <c r="G48" s="138" t="str">
        <f ca="1">IFERROR(CONCATENATE($D48,": ",INDIRECT(ADDRESS(COUNTIF($D$1:$D48,$D48)+3,COLUMN($AG47),4,1,$D48))),"")</f>
        <v xml:space="preserve">SV: </v>
      </c>
      <c r="H48" s="138">
        <f ca="1">IFERROR(INDIRECT(ADDRESS(COUNTIF($D$1:$D48,$D48)+3,COLUMN($AH47),4,1,$D48)),"")</f>
        <v>0</v>
      </c>
      <c r="I48" s="138" t="str">
        <f>CONCATENATE("Abweichung ",COUNTIF($D$1:D47,D48)+1)</f>
        <v>Abweichung 11</v>
      </c>
      <c r="J48" s="138" t="str">
        <f ca="1">IFERROR(IF(OR(AND(K48="",L48=""),AND(K48=0,L48=0),AND(K48=CONCATENATE($D48,": "),L48=""),AND(K48=CONCATENATE($D48,": "),L48=0)),"",MAX(J$1:J47)+1),"")</f>
        <v/>
      </c>
      <c r="K48" s="138" t="str">
        <f ca="1">IFERROR(CONCATENATE($D48,": ",INDIRECT(ADDRESS(COUNTIF($D$1:$D48,$D48)+3,COLUMN($AJ47),4,1,$D48))),"")</f>
        <v xml:space="preserve">SV: </v>
      </c>
      <c r="L48" s="138">
        <f ca="1">IFERROR(INDIRECT(ADDRESS(COUNTIF($D$1:$D48,$D48)+3,COLUMN($AK47),4,1,$D48)),"")</f>
        <v>0</v>
      </c>
      <c r="M48" s="138"/>
      <c r="N48" s="138"/>
      <c r="O48" s="138" t="str">
        <f t="shared" si="1"/>
        <v>Hinweis 11</v>
      </c>
      <c r="P48" s="138" t="str">
        <f ca="1">IFERROR(IF(OR(AND(Q48="",R48=""),AND(Q48=0,R48=0),AND(Q48=CONCATENATE($D48,": "),R48=""),AND(Q48=CONCATENATE($D48,": "),R48=0)),"",MAX(P$1:P47)+1),"")</f>
        <v/>
      </c>
      <c r="Q48" s="138" t="str">
        <f ca="1">IFERROR(CONCATENATE($D48,": ",INDIRECT(ADDRESS(COUNTIF($D$1:$D48,$D48)+3,COLUMN($AM47),4,1,$D48))),"")</f>
        <v xml:space="preserve">SV: </v>
      </c>
      <c r="R48" s="138">
        <f ca="1">IFERROR(INDIRECT(ADDRESS(COUNTIF($D$1:$D48,$D48)+3,COLUMN($AN47),4,1,$D48)),"")</f>
        <v>0</v>
      </c>
      <c r="S48" s="138" t="str">
        <f t="shared" si="2"/>
        <v>Abweichung 11</v>
      </c>
      <c r="T48" s="138" t="str">
        <f ca="1">IFERROR(IF(OR(AND(U48="",V48=""),AND(U48=0,V48=0),AND(U48=CONCATENATE($D48,": "),V48=""),AND(U48=CONCATENATE($D48,": "),V48=0)),"",MAX(T$1:T47)+1),"")</f>
        <v/>
      </c>
      <c r="U48" s="138" t="str">
        <f ca="1">IFERROR(CONCATENATE($D48,": ",INDIRECT(ADDRESS(COUNTIF($D$1:$D48,$D48)+3,COLUMN($AP47),4,1,$D48))),"")</f>
        <v xml:space="preserve">SV: </v>
      </c>
      <c r="V48" s="138">
        <f ca="1">IFERROR(INDIRECT(ADDRESS(COUNTIF($D$1:$D48,$D48)+3,COLUMN($AQ47),4,1,$D48)),"")</f>
        <v>0</v>
      </c>
      <c r="W48" s="138"/>
      <c r="X48" s="138"/>
      <c r="Y48" s="138">
        <f t="shared" si="3"/>
        <v>0</v>
      </c>
      <c r="Z48" s="138" t="str">
        <f ca="1">IFERROR(IF(OR(AND(AA48="",AB48=""),AND(AA48=0,AB48=0),AND(AA48=CONCATENATE($D48,": "),AB48=""),AND(AA48=CONCATENATE($D48,": "),AB48=0)),"",MAX(Z$1:Z47)+1),"")</f>
        <v/>
      </c>
      <c r="AA48" s="138" t="str">
        <f ca="1">IFERROR(CONCATENATE($D48,": ",INDIRECT(ADDRESS(COUNTIF($D$1:$D48,$D48)+3,COLUMN($AS47),4,1,$D48))),"")</f>
        <v xml:space="preserve">SV: </v>
      </c>
      <c r="AB48" s="138">
        <f ca="1">IFERROR(INDIRECT(ADDRESS(COUNTIF($D$1:$D48,$D48)+3,COLUMN($AT47),4,1,$D48)),"")</f>
        <v>0</v>
      </c>
      <c r="AC48" s="138">
        <f t="shared" ca="1" si="4"/>
        <v>0</v>
      </c>
      <c r="AD48" s="138" t="str">
        <f ca="1">IFERROR(IF(OR(AND(AE48="",AF48=""),AND(AE48=0,AF48=0),AND(AE48=CONCATENATE($D48,": "),AF48=""),AND(AE48=CONCATENATE($D48,": "),AF48=0)),"",MAX(AD$1:AD47)+1),"")</f>
        <v/>
      </c>
      <c r="AE48" s="138" t="str">
        <f ca="1">IFERROR(CONCATENATE($D48,": ",INDIRECT(ADDRESS(COUNTIF($D$1:$D48,$D48)+3,COLUMN($AV47),4,1,$D48))),"")</f>
        <v xml:space="preserve">SV: </v>
      </c>
      <c r="AF48" s="138">
        <f ca="1">IFERROR(INDIRECT(ADDRESS(COUNTIF($D$1:$D48,$D48)+3,COLUMN($AW47),4,1,$D48)),"")</f>
        <v>0</v>
      </c>
    </row>
    <row r="49" spans="4:32" x14ac:dyDescent="0.25">
      <c r="D49" s="138" t="str">
        <f t="shared" si="0"/>
        <v>SV</v>
      </c>
      <c r="E49" s="138" t="str">
        <f>CONCATENATE("Hinweis ",COUNTIF($D$1:D48,D49)+1)</f>
        <v>Hinweis 12</v>
      </c>
      <c r="F49" s="138" t="str">
        <f ca="1">IFERROR(IF(OR(AND(G49="",H49=""),AND(G49=0,H49=0),AND(G49=CONCATENATE(D49,": "),H49=""),AND(G49=CONCATENATE(D49,": "),H49=0)),"",MAX(F$1:F48)+1),"")</f>
        <v/>
      </c>
      <c r="G49" s="138" t="str">
        <f ca="1">IFERROR(CONCATENATE($D49,": ",INDIRECT(ADDRESS(COUNTIF($D$1:$D49,$D49)+3,COLUMN($AG48),4,1,$D49))),"")</f>
        <v xml:space="preserve">SV: </v>
      </c>
      <c r="H49" s="138">
        <f ca="1">IFERROR(INDIRECT(ADDRESS(COUNTIF($D$1:$D49,$D49)+3,COLUMN($AH48),4,1,$D49)),"")</f>
        <v>0</v>
      </c>
      <c r="I49" s="138" t="str">
        <f>CONCATENATE("Abweichung ",COUNTIF($D$1:D48,D49)+1)</f>
        <v>Abweichung 12</v>
      </c>
      <c r="J49" s="138" t="str">
        <f ca="1">IFERROR(IF(OR(AND(K49="",L49=""),AND(K49=0,L49=0),AND(K49=CONCATENATE($D49,": "),L49=""),AND(K49=CONCATENATE($D49,": "),L49=0)),"",MAX(J$1:J48)+1),"")</f>
        <v/>
      </c>
      <c r="K49" s="138" t="str">
        <f ca="1">IFERROR(CONCATENATE($D49,": ",INDIRECT(ADDRESS(COUNTIF($D$1:$D49,$D49)+3,COLUMN($AJ48),4,1,$D49))),"")</f>
        <v xml:space="preserve">SV: </v>
      </c>
      <c r="L49" s="138">
        <f ca="1">IFERROR(INDIRECT(ADDRESS(COUNTIF($D$1:$D49,$D49)+3,COLUMN($AK48),4,1,$D49)),"")</f>
        <v>0</v>
      </c>
      <c r="M49" s="138"/>
      <c r="N49" s="138"/>
      <c r="O49" s="138" t="str">
        <f t="shared" si="1"/>
        <v>Hinweis 12</v>
      </c>
      <c r="P49" s="138" t="str">
        <f ca="1">IFERROR(IF(OR(AND(Q49="",R49=""),AND(Q49=0,R49=0),AND(Q49=CONCATENATE($D49,": "),R49=""),AND(Q49=CONCATENATE($D49,": "),R49=0)),"",MAX(P$1:P48)+1),"")</f>
        <v/>
      </c>
      <c r="Q49" s="138" t="str">
        <f ca="1">IFERROR(CONCATENATE($D49,": ",INDIRECT(ADDRESS(COUNTIF($D$1:$D49,$D49)+3,COLUMN($AM48),4,1,$D49))),"")</f>
        <v xml:space="preserve">SV: </v>
      </c>
      <c r="R49" s="138">
        <f ca="1">IFERROR(INDIRECT(ADDRESS(COUNTIF($D$1:$D49,$D49)+3,COLUMN($AN48),4,1,$D49)),"")</f>
        <v>0</v>
      </c>
      <c r="S49" s="138" t="str">
        <f t="shared" si="2"/>
        <v>Abweichung 12</v>
      </c>
      <c r="T49" s="138" t="str">
        <f ca="1">IFERROR(IF(OR(AND(U49="",V49=""),AND(U49=0,V49=0),AND(U49=CONCATENATE($D49,": "),V49=""),AND(U49=CONCATENATE($D49,": "),V49=0)),"",MAX(T$1:T48)+1),"")</f>
        <v/>
      </c>
      <c r="U49" s="138" t="str">
        <f ca="1">IFERROR(CONCATENATE($D49,": ",INDIRECT(ADDRESS(COUNTIF($D$1:$D49,$D49)+3,COLUMN($AP48),4,1,$D49))),"")</f>
        <v xml:space="preserve">SV: </v>
      </c>
      <c r="V49" s="138">
        <f ca="1">IFERROR(INDIRECT(ADDRESS(COUNTIF($D$1:$D49,$D49)+3,COLUMN($AQ48),4,1,$D49)),"")</f>
        <v>0</v>
      </c>
      <c r="W49" s="138"/>
      <c r="X49" s="138"/>
      <c r="Y49" s="138">
        <f t="shared" si="3"/>
        <v>0</v>
      </c>
      <c r="Z49" s="138" t="str">
        <f ca="1">IFERROR(IF(OR(AND(AA49="",AB49=""),AND(AA49=0,AB49=0),AND(AA49=CONCATENATE($D49,": "),AB49=""),AND(AA49=CONCATENATE($D49,": "),AB49=0)),"",MAX(Z$1:Z48)+1),"")</f>
        <v/>
      </c>
      <c r="AA49" s="138" t="str">
        <f ca="1">IFERROR(CONCATENATE($D49,": ",INDIRECT(ADDRESS(COUNTIF($D$1:$D49,$D49)+3,COLUMN($AS48),4,1,$D49))),"")</f>
        <v xml:space="preserve">SV: </v>
      </c>
      <c r="AB49" s="138">
        <f ca="1">IFERROR(INDIRECT(ADDRESS(COUNTIF($D$1:$D49,$D49)+3,COLUMN($AT48),4,1,$D49)),"")</f>
        <v>0</v>
      </c>
      <c r="AC49" s="138">
        <f t="shared" ca="1" si="4"/>
        <v>0</v>
      </c>
      <c r="AD49" s="138" t="str">
        <f ca="1">IFERROR(IF(OR(AND(AE49="",AF49=""),AND(AE49=0,AF49=0),AND(AE49=CONCATENATE($D49,": "),AF49=""),AND(AE49=CONCATENATE($D49,": "),AF49=0)),"",MAX(AD$1:AD48)+1),"")</f>
        <v/>
      </c>
      <c r="AE49" s="138" t="str">
        <f ca="1">IFERROR(CONCATENATE($D49,": ",INDIRECT(ADDRESS(COUNTIF($D$1:$D49,$D49)+3,COLUMN($AV48),4,1,$D49))),"")</f>
        <v xml:space="preserve">SV: </v>
      </c>
      <c r="AF49" s="138">
        <f ca="1">IFERROR(INDIRECT(ADDRESS(COUNTIF($D$1:$D49,$D49)+3,COLUMN($AW48),4,1,$D49)),"")</f>
        <v>0</v>
      </c>
    </row>
    <row r="50" spans="4:32" x14ac:dyDescent="0.25">
      <c r="D50" s="138" t="str">
        <f t="shared" si="0"/>
        <v>SV</v>
      </c>
      <c r="E50" s="138" t="str">
        <f>CONCATENATE("Hinweis ",COUNTIF($D$1:D49,D50)+1)</f>
        <v>Hinweis 13</v>
      </c>
      <c r="F50" s="138" t="str">
        <f ca="1">IFERROR(IF(OR(AND(G50="",H50=""),AND(G50=0,H50=0),AND(G50=CONCATENATE(D50,": "),H50=""),AND(G50=CONCATENATE(D50,": "),H50=0)),"",MAX(F$1:F49)+1),"")</f>
        <v/>
      </c>
      <c r="G50" s="138" t="str">
        <f ca="1">IFERROR(CONCATENATE($D50,": ",INDIRECT(ADDRESS(COUNTIF($D$1:$D50,$D50)+3,COLUMN($AG49),4,1,$D50))),"")</f>
        <v xml:space="preserve">SV: </v>
      </c>
      <c r="H50" s="138">
        <f ca="1">IFERROR(INDIRECT(ADDRESS(COUNTIF($D$1:$D50,$D50)+3,COLUMN($AH49),4,1,$D50)),"")</f>
        <v>0</v>
      </c>
      <c r="I50" s="138" t="str">
        <f>CONCATENATE("Abweichung ",COUNTIF($D$1:D49,D50)+1)</f>
        <v>Abweichung 13</v>
      </c>
      <c r="J50" s="138" t="str">
        <f ca="1">IFERROR(IF(OR(AND(K50="",L50=""),AND(K50=0,L50=0),AND(K50=CONCATENATE($D50,": "),L50=""),AND(K50=CONCATENATE($D50,": "),L50=0)),"",MAX(J$1:J49)+1),"")</f>
        <v/>
      </c>
      <c r="K50" s="138" t="str">
        <f ca="1">IFERROR(CONCATENATE($D50,": ",INDIRECT(ADDRESS(COUNTIF($D$1:$D50,$D50)+3,COLUMN($AJ49),4,1,$D50))),"")</f>
        <v xml:space="preserve">SV: </v>
      </c>
      <c r="L50" s="138">
        <f ca="1">IFERROR(INDIRECT(ADDRESS(COUNTIF($D$1:$D50,$D50)+3,COLUMN($AK49),4,1,$D50)),"")</f>
        <v>0</v>
      </c>
      <c r="M50" s="138"/>
      <c r="N50" s="138"/>
      <c r="O50" s="138" t="str">
        <f t="shared" si="1"/>
        <v>Hinweis 13</v>
      </c>
      <c r="P50" s="138" t="str">
        <f ca="1">IFERROR(IF(OR(AND(Q50="",R50=""),AND(Q50=0,R50=0),AND(Q50=CONCATENATE($D50,": "),R50=""),AND(Q50=CONCATENATE($D50,": "),R50=0)),"",MAX(P$1:P49)+1),"")</f>
        <v/>
      </c>
      <c r="Q50" s="138" t="str">
        <f ca="1">IFERROR(CONCATENATE($D50,": ",INDIRECT(ADDRESS(COUNTIF($D$1:$D50,$D50)+3,COLUMN($AM49),4,1,$D50))),"")</f>
        <v xml:space="preserve">SV: </v>
      </c>
      <c r="R50" s="138">
        <f ca="1">IFERROR(INDIRECT(ADDRESS(COUNTIF($D$1:$D50,$D50)+3,COLUMN($AN49),4,1,$D50)),"")</f>
        <v>0</v>
      </c>
      <c r="S50" s="138" t="str">
        <f t="shared" si="2"/>
        <v>Abweichung 13</v>
      </c>
      <c r="T50" s="138" t="str">
        <f ca="1">IFERROR(IF(OR(AND(U50="",V50=""),AND(U50=0,V50=0),AND(U50=CONCATENATE($D50,": "),V50=""),AND(U50=CONCATENATE($D50,": "),V50=0)),"",MAX(T$1:T49)+1),"")</f>
        <v/>
      </c>
      <c r="U50" s="138" t="str">
        <f ca="1">IFERROR(CONCATENATE($D50,": ",INDIRECT(ADDRESS(COUNTIF($D$1:$D50,$D50)+3,COLUMN($AP49),4,1,$D50))),"")</f>
        <v xml:space="preserve">SV: </v>
      </c>
      <c r="V50" s="138">
        <f ca="1">IFERROR(INDIRECT(ADDRESS(COUNTIF($D$1:$D50,$D50)+3,COLUMN($AQ49),4,1,$D50)),"")</f>
        <v>0</v>
      </c>
      <c r="W50" s="138"/>
      <c r="X50" s="138"/>
      <c r="Y50" s="138">
        <f t="shared" si="3"/>
        <v>0</v>
      </c>
      <c r="Z50" s="138" t="str">
        <f ca="1">IFERROR(IF(OR(AND(AA50="",AB50=""),AND(AA50=0,AB50=0),AND(AA50=CONCATENATE($D50,": "),AB50=""),AND(AA50=CONCATENATE($D50,": "),AB50=0)),"",MAX(Z$1:Z49)+1),"")</f>
        <v/>
      </c>
      <c r="AA50" s="138" t="str">
        <f ca="1">IFERROR(CONCATENATE($D50,": ",INDIRECT(ADDRESS(COUNTIF($D$1:$D50,$D50)+3,COLUMN($AS49),4,1,$D50))),"")</f>
        <v xml:space="preserve">SV: </v>
      </c>
      <c r="AB50" s="138">
        <f ca="1">IFERROR(INDIRECT(ADDRESS(COUNTIF($D$1:$D50,$D50)+3,COLUMN($AT49),4,1,$D50)),"")</f>
        <v>0</v>
      </c>
      <c r="AC50" s="138">
        <f t="shared" ca="1" si="4"/>
        <v>0</v>
      </c>
      <c r="AD50" s="138" t="str">
        <f ca="1">IFERROR(IF(OR(AND(AE50="",AF50=""),AND(AE50=0,AF50=0),AND(AE50=CONCATENATE($D50,": "),AF50=""),AND(AE50=CONCATENATE($D50,": "),AF50=0)),"",MAX(AD$1:AD49)+1),"")</f>
        <v/>
      </c>
      <c r="AE50" s="138" t="str">
        <f ca="1">IFERROR(CONCATENATE($D50,": ",INDIRECT(ADDRESS(COUNTIF($D$1:$D50,$D50)+3,COLUMN($AV49),4,1,$D50))),"")</f>
        <v xml:space="preserve">SV: </v>
      </c>
      <c r="AF50" s="138">
        <f ca="1">IFERROR(INDIRECT(ADDRESS(COUNTIF($D$1:$D50,$D50)+3,COLUMN($AW49),4,1,$D50)),"")</f>
        <v>0</v>
      </c>
    </row>
    <row r="51" spans="4:32" x14ac:dyDescent="0.25">
      <c r="D51" s="138" t="str">
        <f t="shared" si="0"/>
        <v>SV</v>
      </c>
      <c r="E51" s="138" t="str">
        <f>CONCATENATE("Hinweis ",COUNTIF($D$1:D50,D51)+1)</f>
        <v>Hinweis 14</v>
      </c>
      <c r="F51" s="138" t="str">
        <f ca="1">IFERROR(IF(OR(AND(G51="",H51=""),AND(G51=0,H51=0),AND(G51=CONCATENATE(D51,": "),H51=""),AND(G51=CONCATENATE(D51,": "),H51=0)),"",MAX(F$1:F50)+1),"")</f>
        <v/>
      </c>
      <c r="G51" s="138" t="str">
        <f ca="1">IFERROR(CONCATENATE($D51,": ",INDIRECT(ADDRESS(COUNTIF($D$1:$D51,$D51)+3,COLUMN($AG50),4,1,$D51))),"")</f>
        <v xml:space="preserve">SV: </v>
      </c>
      <c r="H51" s="138">
        <f ca="1">IFERROR(INDIRECT(ADDRESS(COUNTIF($D$1:$D51,$D51)+3,COLUMN($AH50),4,1,$D51)),"")</f>
        <v>0</v>
      </c>
      <c r="I51" s="138" t="str">
        <f>CONCATENATE("Abweichung ",COUNTIF($D$1:D50,D51)+1)</f>
        <v>Abweichung 14</v>
      </c>
      <c r="J51" s="138" t="str">
        <f ca="1">IFERROR(IF(OR(AND(K51="",L51=""),AND(K51=0,L51=0),AND(K51=CONCATENATE($D51,": "),L51=""),AND(K51=CONCATENATE($D51,": "),L51=0)),"",MAX(J$1:J50)+1),"")</f>
        <v/>
      </c>
      <c r="K51" s="138" t="str">
        <f ca="1">IFERROR(CONCATENATE($D51,": ",INDIRECT(ADDRESS(COUNTIF($D$1:$D51,$D51)+3,COLUMN($AJ50),4,1,$D51))),"")</f>
        <v xml:space="preserve">SV: </v>
      </c>
      <c r="L51" s="138">
        <f ca="1">IFERROR(INDIRECT(ADDRESS(COUNTIF($D$1:$D51,$D51)+3,COLUMN($AK50),4,1,$D51)),"")</f>
        <v>0</v>
      </c>
      <c r="M51" s="138"/>
      <c r="N51" s="138"/>
      <c r="O51" s="138" t="str">
        <f t="shared" si="1"/>
        <v>Hinweis 14</v>
      </c>
      <c r="P51" s="138" t="str">
        <f ca="1">IFERROR(IF(OR(AND(Q51="",R51=""),AND(Q51=0,R51=0),AND(Q51=CONCATENATE($D51,": "),R51=""),AND(Q51=CONCATENATE($D51,": "),R51=0)),"",MAX(P$1:P50)+1),"")</f>
        <v/>
      </c>
      <c r="Q51" s="138" t="str">
        <f ca="1">IFERROR(CONCATENATE($D51,": ",INDIRECT(ADDRESS(COUNTIF($D$1:$D51,$D51)+3,COLUMN($AM50),4,1,$D51))),"")</f>
        <v xml:space="preserve">SV: </v>
      </c>
      <c r="R51" s="138">
        <f ca="1">IFERROR(INDIRECT(ADDRESS(COUNTIF($D$1:$D51,$D51)+3,COLUMN($AN50),4,1,$D51)),"")</f>
        <v>0</v>
      </c>
      <c r="S51" s="138" t="str">
        <f t="shared" si="2"/>
        <v>Abweichung 14</v>
      </c>
      <c r="T51" s="138" t="str">
        <f ca="1">IFERROR(IF(OR(AND(U51="",V51=""),AND(U51=0,V51=0),AND(U51=CONCATENATE($D51,": "),V51=""),AND(U51=CONCATENATE($D51,": "),V51=0)),"",MAX(T$1:T50)+1),"")</f>
        <v/>
      </c>
      <c r="U51" s="138" t="str">
        <f ca="1">IFERROR(CONCATENATE($D51,": ",INDIRECT(ADDRESS(COUNTIF($D$1:$D51,$D51)+3,COLUMN($AP50),4,1,$D51))),"")</f>
        <v xml:space="preserve">SV: </v>
      </c>
      <c r="V51" s="138">
        <f ca="1">IFERROR(INDIRECT(ADDRESS(COUNTIF($D$1:$D51,$D51)+3,COLUMN($AQ50),4,1,$D51)),"")</f>
        <v>0</v>
      </c>
      <c r="W51" s="138"/>
      <c r="X51" s="138"/>
      <c r="Y51" s="138">
        <f t="shared" si="3"/>
        <v>0</v>
      </c>
      <c r="Z51" s="138" t="str">
        <f ca="1">IFERROR(IF(OR(AND(AA51="",AB51=""),AND(AA51=0,AB51=0),AND(AA51=CONCATENATE($D51,": "),AB51=""),AND(AA51=CONCATENATE($D51,": "),AB51=0)),"",MAX(Z$1:Z50)+1),"")</f>
        <v/>
      </c>
      <c r="AA51" s="138" t="str">
        <f ca="1">IFERROR(CONCATENATE($D51,": ",INDIRECT(ADDRESS(COUNTIF($D$1:$D51,$D51)+3,COLUMN($AS50),4,1,$D51))),"")</f>
        <v xml:space="preserve">SV: </v>
      </c>
      <c r="AB51" s="138">
        <f ca="1">IFERROR(INDIRECT(ADDRESS(COUNTIF($D$1:$D51,$D51)+3,COLUMN($AT50),4,1,$D51)),"")</f>
        <v>0</v>
      </c>
      <c r="AC51" s="138">
        <f t="shared" ca="1" si="4"/>
        <v>0</v>
      </c>
      <c r="AD51" s="138" t="str">
        <f ca="1">IFERROR(IF(OR(AND(AE51="",AF51=""),AND(AE51=0,AF51=0),AND(AE51=CONCATENATE($D51,": "),AF51=""),AND(AE51=CONCATENATE($D51,": "),AF51=0)),"",MAX(AD$1:AD50)+1),"")</f>
        <v/>
      </c>
      <c r="AE51" s="138" t="str">
        <f ca="1">IFERROR(CONCATENATE($D51,": ",INDIRECT(ADDRESS(COUNTIF($D$1:$D51,$D51)+3,COLUMN($AV50),4,1,$D51))),"")</f>
        <v xml:space="preserve">SV: </v>
      </c>
      <c r="AF51" s="138">
        <f ca="1">IFERROR(INDIRECT(ADDRESS(COUNTIF($D$1:$D51,$D51)+3,COLUMN($AW50),4,1,$D51)),"")</f>
        <v>0</v>
      </c>
    </row>
    <row r="52" spans="4:32" x14ac:dyDescent="0.25">
      <c r="D52" s="138" t="str">
        <f t="shared" si="0"/>
        <v>SV</v>
      </c>
      <c r="E52" s="138" t="str">
        <f>CONCATENATE("Hinweis ",COUNTIF($D$1:D51,D52)+1)</f>
        <v>Hinweis 15</v>
      </c>
      <c r="F52" s="138" t="str">
        <f ca="1">IFERROR(IF(OR(AND(G52="",H52=""),AND(G52=0,H52=0),AND(G52=CONCATENATE(D52,": "),H52=""),AND(G52=CONCATENATE(D52,": "),H52=0)),"",MAX(F$1:F51)+1),"")</f>
        <v/>
      </c>
      <c r="G52" s="138" t="str">
        <f ca="1">IFERROR(CONCATENATE($D52,": ",INDIRECT(ADDRESS(COUNTIF($D$1:$D52,$D52)+3,COLUMN($AG51),4,1,$D52))),"")</f>
        <v xml:space="preserve">SV: </v>
      </c>
      <c r="H52" s="138">
        <f ca="1">IFERROR(INDIRECT(ADDRESS(COUNTIF($D$1:$D52,$D52)+3,COLUMN($AH51),4,1,$D52)),"")</f>
        <v>0</v>
      </c>
      <c r="I52" s="138" t="str">
        <f>CONCATENATE("Abweichung ",COUNTIF($D$1:D51,D52)+1)</f>
        <v>Abweichung 15</v>
      </c>
      <c r="J52" s="138" t="str">
        <f ca="1">IFERROR(IF(OR(AND(K52="",L52=""),AND(K52=0,L52=0),AND(K52=CONCATENATE($D52,": "),L52=""),AND(K52=CONCATENATE($D52,": "),L52=0)),"",MAX(J$1:J51)+1),"")</f>
        <v/>
      </c>
      <c r="K52" s="138" t="str">
        <f ca="1">IFERROR(CONCATENATE($D52,": ",INDIRECT(ADDRESS(COUNTIF($D$1:$D52,$D52)+3,COLUMN($AJ51),4,1,$D52))),"")</f>
        <v xml:space="preserve">SV: </v>
      </c>
      <c r="L52" s="138">
        <f ca="1">IFERROR(INDIRECT(ADDRESS(COUNTIF($D$1:$D52,$D52)+3,COLUMN($AK51),4,1,$D52)),"")</f>
        <v>0</v>
      </c>
      <c r="M52" s="138"/>
      <c r="N52" s="138"/>
      <c r="O52" s="138" t="str">
        <f t="shared" si="1"/>
        <v>Hinweis 15</v>
      </c>
      <c r="P52" s="138" t="str">
        <f ca="1">IFERROR(IF(OR(AND(Q52="",R52=""),AND(Q52=0,R52=0),AND(Q52=CONCATENATE($D52,": "),R52=""),AND(Q52=CONCATENATE($D52,": "),R52=0)),"",MAX(P$1:P51)+1),"")</f>
        <v/>
      </c>
      <c r="Q52" s="138" t="str">
        <f ca="1">IFERROR(CONCATENATE($D52,": ",INDIRECT(ADDRESS(COUNTIF($D$1:$D52,$D52)+3,COLUMN($AM51),4,1,$D52))),"")</f>
        <v xml:space="preserve">SV: </v>
      </c>
      <c r="R52" s="138">
        <f ca="1">IFERROR(INDIRECT(ADDRESS(COUNTIF($D$1:$D52,$D52)+3,COLUMN($AN51),4,1,$D52)),"")</f>
        <v>0</v>
      </c>
      <c r="S52" s="138" t="str">
        <f t="shared" si="2"/>
        <v>Abweichung 15</v>
      </c>
      <c r="T52" s="138" t="str">
        <f ca="1">IFERROR(IF(OR(AND(U52="",V52=""),AND(U52=0,V52=0),AND(U52=CONCATENATE($D52,": "),V52=""),AND(U52=CONCATENATE($D52,": "),V52=0)),"",MAX(T$1:T51)+1),"")</f>
        <v/>
      </c>
      <c r="U52" s="138" t="str">
        <f ca="1">IFERROR(CONCATENATE($D52,": ",INDIRECT(ADDRESS(COUNTIF($D$1:$D52,$D52)+3,COLUMN($AP51),4,1,$D52))),"")</f>
        <v xml:space="preserve">SV: </v>
      </c>
      <c r="V52" s="138">
        <f ca="1">IFERROR(INDIRECT(ADDRESS(COUNTIF($D$1:$D52,$D52)+3,COLUMN($AQ51),4,1,$D52)),"")</f>
        <v>0</v>
      </c>
      <c r="W52" s="138"/>
      <c r="X52" s="138"/>
      <c r="Y52" s="138">
        <f t="shared" si="3"/>
        <v>0</v>
      </c>
      <c r="Z52" s="138" t="str">
        <f ca="1">IFERROR(IF(OR(AND(AA52="",AB52=""),AND(AA52=0,AB52=0),AND(AA52=CONCATENATE($D52,": "),AB52=""),AND(AA52=CONCATENATE($D52,": "),AB52=0)),"",MAX(Z$1:Z51)+1),"")</f>
        <v/>
      </c>
      <c r="AA52" s="138" t="str">
        <f ca="1">IFERROR(CONCATENATE($D52,": ",INDIRECT(ADDRESS(COUNTIF($D$1:$D52,$D52)+3,COLUMN($AS51),4,1,$D52))),"")</f>
        <v xml:space="preserve">SV: </v>
      </c>
      <c r="AB52" s="138">
        <f ca="1">IFERROR(INDIRECT(ADDRESS(COUNTIF($D$1:$D52,$D52)+3,COLUMN($AT51),4,1,$D52)),"")</f>
        <v>0</v>
      </c>
      <c r="AC52" s="138">
        <f t="shared" ca="1" si="4"/>
        <v>0</v>
      </c>
      <c r="AD52" s="138" t="str">
        <f ca="1">IFERROR(IF(OR(AND(AE52="",AF52=""),AND(AE52=0,AF52=0),AND(AE52=CONCATENATE($D52,": "),AF52=""),AND(AE52=CONCATENATE($D52,": "),AF52=0)),"",MAX(AD$1:AD51)+1),"")</f>
        <v/>
      </c>
      <c r="AE52" s="138" t="str">
        <f ca="1">IFERROR(CONCATENATE($D52,": ",INDIRECT(ADDRESS(COUNTIF($D$1:$D52,$D52)+3,COLUMN($AV51),4,1,$D52))),"")</f>
        <v xml:space="preserve">SV: </v>
      </c>
      <c r="AF52" s="138">
        <f ca="1">IFERROR(INDIRECT(ADDRESS(COUNTIF($D$1:$D52,$D52)+3,COLUMN($AW51),4,1,$D52)),"")</f>
        <v>0</v>
      </c>
    </row>
    <row r="53" spans="4:32" x14ac:dyDescent="0.25">
      <c r="D53" s="138" t="str">
        <f t="shared" si="0"/>
        <v>SV</v>
      </c>
      <c r="E53" s="138" t="str">
        <f>CONCATENATE("Hinweis ",COUNTIF($D$1:D52,D53)+1)</f>
        <v>Hinweis 16</v>
      </c>
      <c r="F53" s="138" t="str">
        <f ca="1">IFERROR(IF(OR(AND(G53="",H53=""),AND(G53=0,H53=0),AND(G53=CONCATENATE(D53,": "),H53=""),AND(G53=CONCATENATE(D53,": "),H53=0)),"",MAX(F$1:F52)+1),"")</f>
        <v/>
      </c>
      <c r="G53" s="138" t="str">
        <f ca="1">IFERROR(CONCATENATE($D53,": ",INDIRECT(ADDRESS(COUNTIF($D$1:$D53,$D53)+3,COLUMN($AG52),4,1,$D53))),"")</f>
        <v xml:space="preserve">SV: </v>
      </c>
      <c r="H53" s="138">
        <f ca="1">IFERROR(INDIRECT(ADDRESS(COUNTIF($D$1:$D53,$D53)+3,COLUMN($AH52),4,1,$D53)),"")</f>
        <v>0</v>
      </c>
      <c r="I53" s="138" t="str">
        <f>CONCATENATE("Abweichung ",COUNTIF($D$1:D52,D53)+1)</f>
        <v>Abweichung 16</v>
      </c>
      <c r="J53" s="138" t="str">
        <f ca="1">IFERROR(IF(OR(AND(K53="",L53=""),AND(K53=0,L53=0),AND(K53=CONCATENATE($D53,": "),L53=""),AND(K53=CONCATENATE($D53,": "),L53=0)),"",MAX(J$1:J52)+1),"")</f>
        <v/>
      </c>
      <c r="K53" s="138" t="str">
        <f ca="1">IFERROR(CONCATENATE($D53,": ",INDIRECT(ADDRESS(COUNTIF($D$1:$D53,$D53)+3,COLUMN($AJ52),4,1,$D53))),"")</f>
        <v xml:space="preserve">SV: </v>
      </c>
      <c r="L53" s="138">
        <f ca="1">IFERROR(INDIRECT(ADDRESS(COUNTIF($D$1:$D53,$D53)+3,COLUMN($AK52),4,1,$D53)),"")</f>
        <v>0</v>
      </c>
      <c r="M53" s="138"/>
      <c r="N53" s="138"/>
      <c r="O53" s="138" t="str">
        <f t="shared" si="1"/>
        <v>Hinweis 16</v>
      </c>
      <c r="P53" s="138" t="str">
        <f ca="1">IFERROR(IF(OR(AND(Q53="",R53=""),AND(Q53=0,R53=0),AND(Q53=CONCATENATE($D53,": "),R53=""),AND(Q53=CONCATENATE($D53,": "),R53=0)),"",MAX(P$1:P52)+1),"")</f>
        <v/>
      </c>
      <c r="Q53" s="138" t="str">
        <f ca="1">IFERROR(CONCATENATE($D53,": ",INDIRECT(ADDRESS(COUNTIF($D$1:$D53,$D53)+3,COLUMN($AM52),4,1,$D53))),"")</f>
        <v xml:space="preserve">SV: </v>
      </c>
      <c r="R53" s="138">
        <f ca="1">IFERROR(INDIRECT(ADDRESS(COUNTIF($D$1:$D53,$D53)+3,COLUMN($AN52),4,1,$D53)),"")</f>
        <v>0</v>
      </c>
      <c r="S53" s="138" t="str">
        <f t="shared" si="2"/>
        <v>Abweichung 16</v>
      </c>
      <c r="T53" s="138" t="str">
        <f ca="1">IFERROR(IF(OR(AND(U53="",V53=""),AND(U53=0,V53=0),AND(U53=CONCATENATE($D53,": "),V53=""),AND(U53=CONCATENATE($D53,": "),V53=0)),"",MAX(T$1:T52)+1),"")</f>
        <v/>
      </c>
      <c r="U53" s="138" t="str">
        <f ca="1">IFERROR(CONCATENATE($D53,": ",INDIRECT(ADDRESS(COUNTIF($D$1:$D53,$D53)+3,COLUMN($AP52),4,1,$D53))),"")</f>
        <v xml:space="preserve">SV: </v>
      </c>
      <c r="V53" s="138">
        <f ca="1">IFERROR(INDIRECT(ADDRESS(COUNTIF($D$1:$D53,$D53)+3,COLUMN($AQ52),4,1,$D53)),"")</f>
        <v>0</v>
      </c>
      <c r="W53" s="138"/>
      <c r="X53" s="138"/>
      <c r="Y53" s="138">
        <f t="shared" si="3"/>
        <v>0</v>
      </c>
      <c r="Z53" s="138" t="str">
        <f ca="1">IFERROR(IF(OR(AND(AA53="",AB53=""),AND(AA53=0,AB53=0),AND(AA53=CONCATENATE($D53,": "),AB53=""),AND(AA53=CONCATENATE($D53,": "),AB53=0)),"",MAX(Z$1:Z52)+1),"")</f>
        <v/>
      </c>
      <c r="AA53" s="138" t="str">
        <f ca="1">IFERROR(CONCATENATE($D53,": ",INDIRECT(ADDRESS(COUNTIF($D$1:$D53,$D53)+3,COLUMN($AS52),4,1,$D53))),"")</f>
        <v xml:space="preserve">SV: </v>
      </c>
      <c r="AB53" s="138">
        <f ca="1">IFERROR(INDIRECT(ADDRESS(COUNTIF($D$1:$D53,$D53)+3,COLUMN($AT52),4,1,$D53)),"")</f>
        <v>0</v>
      </c>
      <c r="AC53" s="138">
        <f t="shared" ca="1" si="4"/>
        <v>0</v>
      </c>
      <c r="AD53" s="138" t="str">
        <f ca="1">IFERROR(IF(OR(AND(AE53="",AF53=""),AND(AE53=0,AF53=0),AND(AE53=CONCATENATE($D53,": "),AF53=""),AND(AE53=CONCATENATE($D53,": "),AF53=0)),"",MAX(AD$1:AD52)+1),"")</f>
        <v/>
      </c>
      <c r="AE53" s="138" t="str">
        <f ca="1">IFERROR(CONCATENATE($D53,": ",INDIRECT(ADDRESS(COUNTIF($D$1:$D53,$D53)+3,COLUMN($AV52),4,1,$D53))),"")</f>
        <v xml:space="preserve">SV: </v>
      </c>
      <c r="AF53" s="138">
        <f ca="1">IFERROR(INDIRECT(ADDRESS(COUNTIF($D$1:$D53,$D53)+3,COLUMN($AW52),4,1,$D53)),"")</f>
        <v>0</v>
      </c>
    </row>
    <row r="54" spans="4:32" x14ac:dyDescent="0.25">
      <c r="D54" s="138" t="str">
        <f t="shared" si="0"/>
        <v>SV</v>
      </c>
      <c r="E54" s="138" t="str">
        <f>CONCATENATE("Hinweis ",COUNTIF($D$1:D53,D54)+1)</f>
        <v>Hinweis 17</v>
      </c>
      <c r="F54" s="138" t="str">
        <f ca="1">IFERROR(IF(OR(AND(G54="",H54=""),AND(G54=0,H54=0),AND(G54=CONCATENATE(D54,": "),H54=""),AND(G54=CONCATENATE(D54,": "),H54=0)),"",MAX(F$1:F53)+1),"")</f>
        <v/>
      </c>
      <c r="G54" s="138" t="str">
        <f ca="1">IFERROR(CONCATENATE($D54,": ",INDIRECT(ADDRESS(COUNTIF($D$1:$D54,$D54)+3,COLUMN($AG53),4,1,$D54))),"")</f>
        <v xml:space="preserve">SV: </v>
      </c>
      <c r="H54" s="138">
        <f ca="1">IFERROR(INDIRECT(ADDRESS(COUNTIF($D$1:$D54,$D54)+3,COLUMN($AH53),4,1,$D54)),"")</f>
        <v>0</v>
      </c>
      <c r="I54" s="138" t="str">
        <f>CONCATENATE("Abweichung ",COUNTIF($D$1:D53,D54)+1)</f>
        <v>Abweichung 17</v>
      </c>
      <c r="J54" s="138" t="str">
        <f ca="1">IFERROR(IF(OR(AND(K54="",L54=""),AND(K54=0,L54=0),AND(K54=CONCATENATE($D54,": "),L54=""),AND(K54=CONCATENATE($D54,": "),L54=0)),"",MAX(J$1:J53)+1),"")</f>
        <v/>
      </c>
      <c r="K54" s="138" t="str">
        <f ca="1">IFERROR(CONCATENATE($D54,": ",INDIRECT(ADDRESS(COUNTIF($D$1:$D54,$D54)+3,COLUMN($AJ53),4,1,$D54))),"")</f>
        <v xml:space="preserve">SV: </v>
      </c>
      <c r="L54" s="138">
        <f ca="1">IFERROR(INDIRECT(ADDRESS(COUNTIF($D$1:$D54,$D54)+3,COLUMN($AK53),4,1,$D54)),"")</f>
        <v>0</v>
      </c>
      <c r="M54" s="138"/>
      <c r="N54" s="138"/>
      <c r="O54" s="138" t="str">
        <f t="shared" si="1"/>
        <v>Hinweis 17</v>
      </c>
      <c r="P54" s="138" t="str">
        <f ca="1">IFERROR(IF(OR(AND(Q54="",R54=""),AND(Q54=0,R54=0),AND(Q54=CONCATENATE($D54,": "),R54=""),AND(Q54=CONCATENATE($D54,": "),R54=0)),"",MAX(P$1:P53)+1),"")</f>
        <v/>
      </c>
      <c r="Q54" s="138" t="str">
        <f ca="1">IFERROR(CONCATENATE($D54,": ",INDIRECT(ADDRESS(COUNTIF($D$1:$D54,$D54)+3,COLUMN($AM53),4,1,$D54))),"")</f>
        <v xml:space="preserve">SV: </v>
      </c>
      <c r="R54" s="138">
        <f ca="1">IFERROR(INDIRECT(ADDRESS(COUNTIF($D$1:$D54,$D54)+3,COLUMN($AN53),4,1,$D54)),"")</f>
        <v>0</v>
      </c>
      <c r="S54" s="138" t="str">
        <f t="shared" si="2"/>
        <v>Abweichung 17</v>
      </c>
      <c r="T54" s="138" t="str">
        <f ca="1">IFERROR(IF(OR(AND(U54="",V54=""),AND(U54=0,V54=0),AND(U54=CONCATENATE($D54,": "),V54=""),AND(U54=CONCATENATE($D54,": "),V54=0)),"",MAX(T$1:T53)+1),"")</f>
        <v/>
      </c>
      <c r="U54" s="138" t="str">
        <f ca="1">IFERROR(CONCATENATE($D54,": ",INDIRECT(ADDRESS(COUNTIF($D$1:$D54,$D54)+3,COLUMN($AP53),4,1,$D54))),"")</f>
        <v xml:space="preserve">SV: </v>
      </c>
      <c r="V54" s="138">
        <f ca="1">IFERROR(INDIRECT(ADDRESS(COUNTIF($D$1:$D54,$D54)+3,COLUMN($AQ53),4,1,$D54)),"")</f>
        <v>0</v>
      </c>
      <c r="W54" s="138"/>
      <c r="X54" s="138"/>
      <c r="Y54" s="138">
        <f t="shared" si="3"/>
        <v>0</v>
      </c>
      <c r="Z54" s="138" t="str">
        <f ca="1">IFERROR(IF(OR(AND(AA54="",AB54=""),AND(AA54=0,AB54=0),AND(AA54=CONCATENATE($D54,": "),AB54=""),AND(AA54=CONCATENATE($D54,": "),AB54=0)),"",MAX(Z$1:Z53)+1),"")</f>
        <v/>
      </c>
      <c r="AA54" s="138" t="str">
        <f ca="1">IFERROR(CONCATENATE($D54,": ",INDIRECT(ADDRESS(COUNTIF($D$1:$D54,$D54)+3,COLUMN($AS53),4,1,$D54))),"")</f>
        <v xml:space="preserve">SV: </v>
      </c>
      <c r="AB54" s="138">
        <f ca="1">IFERROR(INDIRECT(ADDRESS(COUNTIF($D$1:$D54,$D54)+3,COLUMN($AT53),4,1,$D54)),"")</f>
        <v>0</v>
      </c>
      <c r="AC54" s="138">
        <f t="shared" ca="1" si="4"/>
        <v>0</v>
      </c>
      <c r="AD54" s="138" t="str">
        <f ca="1">IFERROR(IF(OR(AND(AE54="",AF54=""),AND(AE54=0,AF54=0),AND(AE54=CONCATENATE($D54,": "),AF54=""),AND(AE54=CONCATENATE($D54,": "),AF54=0)),"",MAX(AD$1:AD53)+1),"")</f>
        <v/>
      </c>
      <c r="AE54" s="138" t="str">
        <f ca="1">IFERROR(CONCATENATE($D54,": ",INDIRECT(ADDRESS(COUNTIF($D$1:$D54,$D54)+3,COLUMN($AV53),4,1,$D54))),"")</f>
        <v xml:space="preserve">SV: </v>
      </c>
      <c r="AF54" s="138">
        <f ca="1">IFERROR(INDIRECT(ADDRESS(COUNTIF($D$1:$D54,$D54)+3,COLUMN($AW53),4,1,$D54)),"")</f>
        <v>0</v>
      </c>
    </row>
    <row r="55" spans="4:32" x14ac:dyDescent="0.25">
      <c r="D55" s="138" t="str">
        <f t="shared" si="0"/>
        <v>SV</v>
      </c>
      <c r="E55" s="138" t="str">
        <f>CONCATENATE("Hinweis ",COUNTIF($D$1:D54,D55)+1)</f>
        <v>Hinweis 18</v>
      </c>
      <c r="F55" s="138" t="str">
        <f ca="1">IFERROR(IF(OR(AND(G55="",H55=""),AND(G55=0,H55=0),AND(G55=CONCATENATE(D55,": "),H55=""),AND(G55=CONCATENATE(D55,": "),H55=0)),"",MAX(F$1:F54)+1),"")</f>
        <v/>
      </c>
      <c r="G55" s="138" t="str">
        <f ca="1">IFERROR(CONCATENATE($D55,": ",INDIRECT(ADDRESS(COUNTIF($D$1:$D55,$D55)+3,COLUMN($AG54),4,1,$D55))),"")</f>
        <v xml:space="preserve">SV: </v>
      </c>
      <c r="H55" s="138">
        <f ca="1">IFERROR(INDIRECT(ADDRESS(COUNTIF($D$1:$D55,$D55)+3,COLUMN($AH54),4,1,$D55)),"")</f>
        <v>0</v>
      </c>
      <c r="I55" s="138" t="str">
        <f>CONCATENATE("Abweichung ",COUNTIF($D$1:D54,D55)+1)</f>
        <v>Abweichung 18</v>
      </c>
      <c r="J55" s="138" t="str">
        <f ca="1">IFERROR(IF(OR(AND(K55="",L55=""),AND(K55=0,L55=0),AND(K55=CONCATENATE($D55,": "),L55=""),AND(K55=CONCATENATE($D55,": "),L55=0)),"",MAX(J$1:J54)+1),"")</f>
        <v/>
      </c>
      <c r="K55" s="138" t="str">
        <f ca="1">IFERROR(CONCATENATE($D55,": ",INDIRECT(ADDRESS(COUNTIF($D$1:$D55,$D55)+3,COLUMN($AJ54),4,1,$D55))),"")</f>
        <v xml:space="preserve">SV: </v>
      </c>
      <c r="L55" s="138">
        <f ca="1">IFERROR(INDIRECT(ADDRESS(COUNTIF($D$1:$D55,$D55)+3,COLUMN($AK54),4,1,$D55)),"")</f>
        <v>0</v>
      </c>
      <c r="M55" s="138"/>
      <c r="N55" s="138"/>
      <c r="O55" s="138" t="str">
        <f t="shared" si="1"/>
        <v>Hinweis 18</v>
      </c>
      <c r="P55" s="138" t="str">
        <f ca="1">IFERROR(IF(OR(AND(Q55="",R55=""),AND(Q55=0,R55=0),AND(Q55=CONCATENATE($D55,": "),R55=""),AND(Q55=CONCATENATE($D55,": "),R55=0)),"",MAX(P$1:P54)+1),"")</f>
        <v/>
      </c>
      <c r="Q55" s="138" t="str">
        <f ca="1">IFERROR(CONCATENATE($D55,": ",INDIRECT(ADDRESS(COUNTIF($D$1:$D55,$D55)+3,COLUMN($AM54),4,1,$D55))),"")</f>
        <v xml:space="preserve">SV: </v>
      </c>
      <c r="R55" s="138">
        <f ca="1">IFERROR(INDIRECT(ADDRESS(COUNTIF($D$1:$D55,$D55)+3,COLUMN($AN54),4,1,$D55)),"")</f>
        <v>0</v>
      </c>
      <c r="S55" s="138" t="str">
        <f t="shared" si="2"/>
        <v>Abweichung 18</v>
      </c>
      <c r="T55" s="138" t="str">
        <f ca="1">IFERROR(IF(OR(AND(U55="",V55=""),AND(U55=0,V55=0),AND(U55=CONCATENATE($D55,": "),V55=""),AND(U55=CONCATENATE($D55,": "),V55=0)),"",MAX(T$1:T54)+1),"")</f>
        <v/>
      </c>
      <c r="U55" s="138" t="str">
        <f ca="1">IFERROR(CONCATENATE($D55,": ",INDIRECT(ADDRESS(COUNTIF($D$1:$D55,$D55)+3,COLUMN($AP54),4,1,$D55))),"")</f>
        <v xml:space="preserve">SV: </v>
      </c>
      <c r="V55" s="138">
        <f ca="1">IFERROR(INDIRECT(ADDRESS(COUNTIF($D$1:$D55,$D55)+3,COLUMN($AQ54),4,1,$D55)),"")</f>
        <v>0</v>
      </c>
      <c r="W55" s="138"/>
      <c r="X55" s="138"/>
      <c r="Y55" s="138">
        <f t="shared" si="3"/>
        <v>0</v>
      </c>
      <c r="Z55" s="138" t="str">
        <f ca="1">IFERROR(IF(OR(AND(AA55="",AB55=""),AND(AA55=0,AB55=0),AND(AA55=CONCATENATE($D55,": "),AB55=""),AND(AA55=CONCATENATE($D55,": "),AB55=0)),"",MAX(Z$1:Z54)+1),"")</f>
        <v/>
      </c>
      <c r="AA55" s="138" t="str">
        <f ca="1">IFERROR(CONCATENATE($D55,": ",INDIRECT(ADDRESS(COUNTIF($D$1:$D55,$D55)+3,COLUMN($AS54),4,1,$D55))),"")</f>
        <v xml:space="preserve">SV: </v>
      </c>
      <c r="AB55" s="138">
        <f ca="1">IFERROR(INDIRECT(ADDRESS(COUNTIF($D$1:$D55,$D55)+3,COLUMN($AT54),4,1,$D55)),"")</f>
        <v>0</v>
      </c>
      <c r="AC55" s="138">
        <f t="shared" ca="1" si="4"/>
        <v>0</v>
      </c>
      <c r="AD55" s="138" t="str">
        <f ca="1">IFERROR(IF(OR(AND(AE55="",AF55=""),AND(AE55=0,AF55=0),AND(AE55=CONCATENATE($D55,": "),AF55=""),AND(AE55=CONCATENATE($D55,": "),AF55=0)),"",MAX(AD$1:AD54)+1),"")</f>
        <v/>
      </c>
      <c r="AE55" s="138" t="str">
        <f ca="1">IFERROR(CONCATENATE($D55,": ",INDIRECT(ADDRESS(COUNTIF($D$1:$D55,$D55)+3,COLUMN($AV54),4,1,$D55))),"")</f>
        <v xml:space="preserve">SV: </v>
      </c>
      <c r="AF55" s="138">
        <f ca="1">IFERROR(INDIRECT(ADDRESS(COUNTIF($D$1:$D55,$D55)+3,COLUMN($AW54),4,1,$D55)),"")</f>
        <v>0</v>
      </c>
    </row>
    <row r="56" spans="4:32" x14ac:dyDescent="0.25">
      <c r="D56" s="138" t="str">
        <f t="shared" si="0"/>
        <v>Fallzahlen Einrichtung</v>
      </c>
      <c r="E56" s="138" t="str">
        <f>CONCATENATE("Hinweis ",COUNTIF($D$1:D55,D56)+1)</f>
        <v>Hinweis 1</v>
      </c>
      <c r="F56" s="138" t="str">
        <f ca="1">IFERROR(IF(OR(AND(G56="",H56=""),AND(G56=0,H56=0),AND(G56=CONCATENATE(D56,": "),H56=""),AND(G56=CONCATENATE(D56,": "),H56=0)),"",MAX(F$1:F55)+1),"")</f>
        <v/>
      </c>
      <c r="G56" s="138" t="str">
        <f ca="1">IFERROR(CONCATENATE($D56,": ",INDIRECT(ADDRESS(COUNTIF($D$1:$D56,$D56)+3,COLUMN($AG55),4,1,$D56))),"")</f>
        <v xml:space="preserve">Fallzahlen Einrichtung: </v>
      </c>
      <c r="H56" s="138">
        <f ca="1">IFERROR(INDIRECT(ADDRESS(COUNTIF($D$1:$D56,$D56)+3,COLUMN($AD55),4,1,$D56)),"")</f>
        <v>0</v>
      </c>
      <c r="I56" s="138" t="str">
        <f>CONCATENATE("Abweichung ",COUNTIF($D$1:D55,D56)+1)</f>
        <v>Abweichung 1</v>
      </c>
      <c r="J56" s="138" t="str">
        <f ca="1">IFERROR(IF(OR(AND(K56="",L56=""),AND(K56=0,L56=0),AND(K56=CONCATENATE($D56,": "),L56=""),AND(K56=CONCATENATE($D56,": "),L56=0)),"",MAX(J$1:J55)+1),"")</f>
        <v/>
      </c>
      <c r="K56" s="138" t="str">
        <f ca="1">IFERROR(CONCATENATE($D56,": ",INDIRECT(ADDRESS(COUNTIF($D$1:$D56,$D56)+3,COLUMN($AJ55),4,1,$D56))),"")</f>
        <v xml:space="preserve">Fallzahlen Einrichtung: </v>
      </c>
      <c r="L56" s="138" t="str">
        <f ca="1">IFERROR(INDIRECT(ADDRESS(COUNTIF($D$1:$D56,$D56)+3,COLUMN($AK55),4,1,$D56)),"")</f>
        <v/>
      </c>
      <c r="M56" s="138"/>
      <c r="N56" s="138"/>
      <c r="O56" s="138" t="str">
        <f t="shared" si="1"/>
        <v>Hinweis 1</v>
      </c>
      <c r="P56" s="138" t="str">
        <f ca="1">IFERROR(IF(OR(AND(Q56="",R56=""),AND(Q56=0,R56=0),AND(Q56=CONCATENATE($D56,": "),R56=""),AND(Q56=CONCATENATE($D56,": "),R56=0)),"",MAX(P$1:P55)+1),"")</f>
        <v/>
      </c>
      <c r="Q56" s="138" t="str">
        <f ca="1">IFERROR(CONCATENATE($D56,": ",INDIRECT(ADDRESS(COUNTIF($D$1:$D56,$D56)+3,COLUMN($AM55),4,1,$D56))),"")</f>
        <v xml:space="preserve">Fallzahlen Einrichtung: </v>
      </c>
      <c r="R56" s="138" t="str">
        <f ca="1">IFERROR(INDIRECT(ADDRESS(COUNTIF($D$1:$D56,$D56)+3,COLUMN($AN55),4,1,$D56)),"")</f>
        <v/>
      </c>
      <c r="S56" s="138" t="str">
        <f t="shared" si="2"/>
        <v>Abweichung 1</v>
      </c>
      <c r="T56" s="138" t="str">
        <f ca="1">IFERROR(IF(OR(AND(U56="",V56=""),AND(U56=0,V56=0),AND(U56=CONCATENATE($D56,": "),V56=""),AND(U56=CONCATENATE($D56,": "),V56=0)),"",MAX(T$1:T55)+1),"")</f>
        <v/>
      </c>
      <c r="U56" s="138" t="str">
        <f ca="1">IFERROR(CONCATENATE($D56,": ",INDIRECT(ADDRESS(COUNTIF($D$1:$D56,$D56)+3,COLUMN($AP55),4,1,$D56))),"")</f>
        <v xml:space="preserve">Fallzahlen Einrichtung: </v>
      </c>
      <c r="V56" s="138" t="str">
        <f ca="1">IFERROR(INDIRECT(ADDRESS(COUNTIF($D$1:$D56,$D56)+3,COLUMN($AQ55),4,1,$D56)),"")</f>
        <v/>
      </c>
      <c r="W56" s="138"/>
      <c r="X56" s="138"/>
      <c r="Y56" s="138">
        <f t="shared" si="3"/>
        <v>0</v>
      </c>
      <c r="Z56" s="138" t="str">
        <f ca="1">IFERROR(IF(OR(AND(AA56="",AB56=""),AND(AA56=0,AB56=0),AND(AA56=CONCATENATE($D56,": "),AB56=""),AND(AA56=CONCATENATE($D56,": "),AB56=0)),"",MAX(Z$1:Z55)+1),"")</f>
        <v/>
      </c>
      <c r="AA56" s="138" t="str">
        <f ca="1">IFERROR(CONCATENATE($D56,": ",INDIRECT(ADDRESS(COUNTIF($D$1:$D56,$D56)+3,COLUMN($AS55),4,1,$D56))),"")</f>
        <v xml:space="preserve">Fallzahlen Einrichtung: </v>
      </c>
      <c r="AB56" s="138">
        <f ca="1">IFERROR(INDIRECT(ADDRESS(COUNTIF($D$1:$D56,$D56)+3,COLUMN($AT55),4,1,$D56)),"")</f>
        <v>0</v>
      </c>
      <c r="AC56" s="138" t="str">
        <f t="shared" ca="1" si="4"/>
        <v/>
      </c>
      <c r="AD56" s="138" t="str">
        <f ca="1">IFERROR(IF(OR(AND(AE56="",AF56=""),AND(AE56=0,AF56=0),AND(AE56=CONCATENATE($D56,": "),AF56=""),AND(AE56=CONCATENATE($D56,": "),AF56=0)),"",MAX(AD$1:AD55)+1),"")</f>
        <v/>
      </c>
      <c r="AE56" s="138" t="str">
        <f ca="1">IFERROR(CONCATENATE($D56,": ",INDIRECT(ADDRESS(COUNTIF($D$1:$D56,$D56)+3,COLUMN($AV55),4,1,$D56))),"")</f>
        <v xml:space="preserve">Fallzahlen Einrichtung: </v>
      </c>
      <c r="AF56" s="138">
        <f ca="1">IFERROR(INDIRECT(ADDRESS(COUNTIF($D$1:$D56,$D56)+3,COLUMN($AW55),4,1,$D56)),"")</f>
        <v>0</v>
      </c>
    </row>
    <row r="57" spans="4:32" x14ac:dyDescent="0.25">
      <c r="D57" s="138" t="str">
        <f t="shared" si="0"/>
        <v>Fallzahlen Einrichtung</v>
      </c>
      <c r="E57" s="138" t="str">
        <f>CONCATENATE("Hinweis ",COUNTIF($D$1:D56,D57)+1)</f>
        <v>Hinweis 2</v>
      </c>
      <c r="F57" s="138" t="str">
        <f ca="1">IFERROR(IF(OR(AND(G57="",H57=""),AND(G57=0,H57=0),AND(G57=CONCATENATE(D57,": "),H57=""),AND(G57=CONCATENATE(D57,": "),H57=0)),"",MAX(F$1:F56)+1),"")</f>
        <v/>
      </c>
      <c r="G57" s="138" t="str">
        <f ca="1">IFERROR(CONCATENATE($D57,": ",INDIRECT(ADDRESS(COUNTIF($D$1:$D57,$D57)+3,COLUMN($AG56),4,1,$D57))),"")</f>
        <v xml:space="preserve">Fallzahlen Einrichtung: </v>
      </c>
      <c r="H57" s="138">
        <f ca="1">IFERROR(INDIRECT(ADDRESS(COUNTIF($D$1:$D57,$D57)+3,COLUMN($AD56),4,1,$D57)),"")</f>
        <v>0</v>
      </c>
      <c r="I57" s="138" t="str">
        <f>CONCATENATE("Abweichung ",COUNTIF($D$1:D56,D57)+1)</f>
        <v>Abweichung 2</v>
      </c>
      <c r="J57" s="138" t="str">
        <f ca="1">IFERROR(IF(OR(AND(K57="",L57=""),AND(K57=0,L57=0),AND(K57=CONCATENATE($D57,": "),L57=""),AND(K57=CONCATENATE($D57,": "),L57=0)),"",MAX(J$1:J56)+1),"")</f>
        <v/>
      </c>
      <c r="K57" s="138" t="str">
        <f ca="1">IFERROR(CONCATENATE($D57,": ",INDIRECT(ADDRESS(COUNTIF($D$1:$D57,$D57)+3,COLUMN($AJ56),4,1,$D57))),"")</f>
        <v xml:space="preserve">Fallzahlen Einrichtung: </v>
      </c>
      <c r="L57" s="138" t="str">
        <f ca="1">IFERROR(INDIRECT(ADDRESS(COUNTIF($D$1:$D57,$D57)+3,COLUMN($AK56),4,1,$D57)),"")</f>
        <v/>
      </c>
      <c r="M57" s="138"/>
      <c r="N57" s="138"/>
      <c r="O57" s="138" t="str">
        <f t="shared" si="1"/>
        <v>Hinweis 2</v>
      </c>
      <c r="P57" s="138" t="str">
        <f ca="1">IFERROR(IF(OR(AND(Q57="",R57=""),AND(Q57=0,R57=0),AND(Q57=CONCATENATE($D57,": "),R57=""),AND(Q57=CONCATENATE($D57,": "),R57=0)),"",MAX(P$1:P56)+1),"")</f>
        <v/>
      </c>
      <c r="Q57" s="138" t="str">
        <f ca="1">IFERROR(CONCATENATE($D57,": ",INDIRECT(ADDRESS(COUNTIF($D$1:$D57,$D57)+3,COLUMN($AM56),4,1,$D57))),"")</f>
        <v xml:space="preserve">Fallzahlen Einrichtung: </v>
      </c>
      <c r="R57" s="138" t="str">
        <f ca="1">IFERROR(INDIRECT(ADDRESS(COUNTIF($D$1:$D57,$D57)+3,COLUMN($AN56),4,1,$D57)),"")</f>
        <v/>
      </c>
      <c r="S57" s="138" t="str">
        <f t="shared" si="2"/>
        <v>Abweichung 2</v>
      </c>
      <c r="T57" s="138" t="str">
        <f ca="1">IFERROR(IF(OR(AND(U57="",V57=""),AND(U57=0,V57=0),AND(U57=CONCATENATE($D57,": "),V57=""),AND(U57=CONCATENATE($D57,": "),V57=0)),"",MAX(T$1:T56)+1),"")</f>
        <v/>
      </c>
      <c r="U57" s="138" t="str">
        <f ca="1">IFERROR(CONCATENATE($D57,": ",INDIRECT(ADDRESS(COUNTIF($D$1:$D57,$D57)+3,COLUMN($AP56),4,1,$D57))),"")</f>
        <v xml:space="preserve">Fallzahlen Einrichtung: </v>
      </c>
      <c r="V57" s="138" t="str">
        <f ca="1">IFERROR(INDIRECT(ADDRESS(COUNTIF($D$1:$D57,$D57)+3,COLUMN($AQ56),4,1,$D57)),"")</f>
        <v/>
      </c>
      <c r="W57" s="138"/>
      <c r="X57" s="138"/>
      <c r="Y57" s="138">
        <f t="shared" si="3"/>
        <v>0</v>
      </c>
      <c r="Z57" s="138" t="str">
        <f ca="1">IFERROR(IF(OR(AND(AA57="",AB57=""),AND(AA57=0,AB57=0),AND(AA57=CONCATENATE($D57,": "),AB57=""),AND(AA57=CONCATENATE($D57,": "),AB57=0)),"",MAX(Z$1:Z56)+1),"")</f>
        <v/>
      </c>
      <c r="AA57" s="138" t="str">
        <f ca="1">IFERROR(CONCATENATE($D57,": ",INDIRECT(ADDRESS(COUNTIF($D$1:$D57,$D57)+3,COLUMN($AS56),4,1,$D57))),"")</f>
        <v xml:space="preserve">Fallzahlen Einrichtung: </v>
      </c>
      <c r="AB57" s="138">
        <f ca="1">IFERROR(INDIRECT(ADDRESS(COUNTIF($D$1:$D57,$D57)+3,COLUMN($AT56),4,1,$D57)),"")</f>
        <v>0</v>
      </c>
      <c r="AC57" s="138" t="str">
        <f t="shared" ca="1" si="4"/>
        <v/>
      </c>
      <c r="AD57" s="138" t="str">
        <f ca="1">IFERROR(IF(OR(AND(AE57="",AF57=""),AND(AE57=0,AF57=0),AND(AE57=CONCATENATE($D57,": "),AF57=""),AND(AE57=CONCATENATE($D57,": "),AF57=0)),"",MAX(AD$1:AD56)+1),"")</f>
        <v/>
      </c>
      <c r="AE57" s="138" t="str">
        <f ca="1">IFERROR(CONCATENATE($D57,": ",INDIRECT(ADDRESS(COUNTIF($D$1:$D57,$D57)+3,COLUMN($AV56),4,1,$D57))),"")</f>
        <v xml:space="preserve">Fallzahlen Einrichtung: </v>
      </c>
      <c r="AF57" s="138">
        <f ca="1">IFERROR(INDIRECT(ADDRESS(COUNTIF($D$1:$D57,$D57)+3,COLUMN($AW56),4,1,$D57)),"")</f>
        <v>0</v>
      </c>
    </row>
    <row r="58" spans="4:32" x14ac:dyDescent="0.25">
      <c r="D58" s="138" t="str">
        <f t="shared" si="0"/>
        <v>Fallzahlen Einrichtung</v>
      </c>
      <c r="E58" s="138" t="str">
        <f>CONCATENATE("Hinweis ",COUNTIF($D$1:D57,D58)+1)</f>
        <v>Hinweis 3</v>
      </c>
      <c r="F58" s="138" t="str">
        <f ca="1">IFERROR(IF(OR(AND(G58="",H58=""),AND(G58=0,H58=0),AND(G58=CONCATENATE(D58,": "),H58=""),AND(G58=CONCATENATE(D58,": "),H58=0)),"",MAX(F$1:F57)+1),"")</f>
        <v/>
      </c>
      <c r="G58" s="138" t="str">
        <f ca="1">IFERROR(CONCATENATE($D58,": ",INDIRECT(ADDRESS(COUNTIF($D$1:$D58,$D58)+3,COLUMN($AG57),4,1,$D58))),"")</f>
        <v xml:space="preserve">Fallzahlen Einrichtung: </v>
      </c>
      <c r="H58" s="138">
        <f ca="1">IFERROR(INDIRECT(ADDRESS(COUNTIF($D$1:$D58,$D58)+3,COLUMN($AD57),4,1,$D58)),"")</f>
        <v>0</v>
      </c>
      <c r="I58" s="138" t="str">
        <f>CONCATENATE("Abweichung ",COUNTIF($D$1:D57,D58)+1)</f>
        <v>Abweichung 3</v>
      </c>
      <c r="J58" s="138" t="str">
        <f ca="1">IFERROR(IF(OR(AND(K58="",L58=""),AND(K58=0,L58=0),AND(K58=CONCATENATE($D58,": "),L58=""),AND(K58=CONCATENATE($D58,": "),L58=0)),"",MAX(J$1:J57)+1),"")</f>
        <v/>
      </c>
      <c r="K58" s="138" t="str">
        <f ca="1">IFERROR(CONCATENATE($D58,": ",INDIRECT(ADDRESS(COUNTIF($D$1:$D58,$D58)+3,COLUMN($AJ57),4,1,$D58))),"")</f>
        <v xml:space="preserve">Fallzahlen Einrichtung: </v>
      </c>
      <c r="L58" s="138" t="str">
        <f ca="1">IFERROR(INDIRECT(ADDRESS(COUNTIF($D$1:$D58,$D58)+3,COLUMN($AK57),4,1,$D58)),"")</f>
        <v/>
      </c>
      <c r="M58" s="138"/>
      <c r="N58" s="138"/>
      <c r="O58" s="138" t="str">
        <f t="shared" si="1"/>
        <v>Hinweis 3</v>
      </c>
      <c r="P58" s="138" t="str">
        <f ca="1">IFERROR(IF(OR(AND(Q58="",R58=""),AND(Q58=0,R58=0),AND(Q58=CONCATENATE($D58,": "),R58=""),AND(Q58=CONCATENATE($D58,": "),R58=0)),"",MAX(P$1:P57)+1),"")</f>
        <v/>
      </c>
      <c r="Q58" s="138" t="str">
        <f ca="1">IFERROR(CONCATENATE($D58,": ",INDIRECT(ADDRESS(COUNTIF($D$1:$D58,$D58)+3,COLUMN($AM57),4,1,$D58))),"")</f>
        <v xml:space="preserve">Fallzahlen Einrichtung: </v>
      </c>
      <c r="R58" s="138" t="str">
        <f ca="1">IFERROR(INDIRECT(ADDRESS(COUNTIF($D$1:$D58,$D58)+3,COLUMN($AN57),4,1,$D58)),"")</f>
        <v/>
      </c>
      <c r="S58" s="138" t="str">
        <f t="shared" si="2"/>
        <v>Abweichung 3</v>
      </c>
      <c r="T58" s="138" t="str">
        <f ca="1">IFERROR(IF(OR(AND(U58="",V58=""),AND(U58=0,V58=0),AND(U58=CONCATENATE($D58,": "),V58=""),AND(U58=CONCATENATE($D58,": "),V58=0)),"",MAX(T$1:T57)+1),"")</f>
        <v/>
      </c>
      <c r="U58" s="138" t="str">
        <f ca="1">IFERROR(CONCATENATE($D58,": ",INDIRECT(ADDRESS(COUNTIF($D$1:$D58,$D58)+3,COLUMN($AP57),4,1,$D58))),"")</f>
        <v xml:space="preserve">Fallzahlen Einrichtung: </v>
      </c>
      <c r="V58" s="138" t="str">
        <f ca="1">IFERROR(INDIRECT(ADDRESS(COUNTIF($D$1:$D58,$D58)+3,COLUMN($AQ57),4,1,$D58)),"")</f>
        <v/>
      </c>
      <c r="W58" s="138"/>
      <c r="X58" s="138"/>
      <c r="Y58" s="138">
        <f t="shared" si="3"/>
        <v>0</v>
      </c>
      <c r="Z58" s="138" t="str">
        <f ca="1">IFERROR(IF(OR(AND(AA58="",AB58=""),AND(AA58=0,AB58=0),AND(AA58=CONCATENATE($D58,": "),AB58=""),AND(AA58=CONCATENATE($D58,": "),AB58=0)),"",MAX(Z$1:Z57)+1),"")</f>
        <v/>
      </c>
      <c r="AA58" s="138" t="str">
        <f ca="1">IFERROR(CONCATENATE($D58,": ",INDIRECT(ADDRESS(COUNTIF($D$1:$D58,$D58)+3,COLUMN($AS57),4,1,$D58))),"")</f>
        <v xml:space="preserve">Fallzahlen Einrichtung: </v>
      </c>
      <c r="AB58" s="138">
        <f ca="1">IFERROR(INDIRECT(ADDRESS(COUNTIF($D$1:$D58,$D58)+3,COLUMN($AT57),4,1,$D58)),"")</f>
        <v>0</v>
      </c>
      <c r="AC58" s="138" t="str">
        <f t="shared" ca="1" si="4"/>
        <v/>
      </c>
      <c r="AD58" s="138" t="str">
        <f ca="1">IFERROR(IF(OR(AND(AE58="",AF58=""),AND(AE58=0,AF58=0),AND(AE58=CONCATENATE($D58,": "),AF58=""),AND(AE58=CONCATENATE($D58,": "),AF58=0)),"",MAX(AD$1:AD57)+1),"")</f>
        <v/>
      </c>
      <c r="AE58" s="138" t="str">
        <f ca="1">IFERROR(CONCATENATE($D58,": ",INDIRECT(ADDRESS(COUNTIF($D$1:$D58,$D58)+3,COLUMN($AV57),4,1,$D58))),"")</f>
        <v xml:space="preserve">Fallzahlen Einrichtung: </v>
      </c>
      <c r="AF58" s="138">
        <f ca="1">IFERROR(INDIRECT(ADDRESS(COUNTIF($D$1:$D58,$D58)+3,COLUMN($AW57),4,1,$D58)),"")</f>
        <v>0</v>
      </c>
    </row>
    <row r="59" spans="4:32" x14ac:dyDescent="0.25">
      <c r="D59" s="138" t="str">
        <f t="shared" si="0"/>
        <v>Fallzahlen Einrichtung</v>
      </c>
      <c r="E59" s="138" t="str">
        <f>CONCATENATE("Hinweis ",COUNTIF($D$1:D58,D59)+1)</f>
        <v>Hinweis 4</v>
      </c>
      <c r="F59" s="138" t="str">
        <f ca="1">IFERROR(IF(OR(AND(G59="",H59=""),AND(G59=0,H59=0),AND(G59=CONCATENATE(D59,": "),H59=""),AND(G59=CONCATENATE(D59,": "),H59=0)),"",MAX(F$1:F58)+1),"")</f>
        <v/>
      </c>
      <c r="G59" s="138" t="str">
        <f ca="1">IFERROR(CONCATENATE($D59,": ",INDIRECT(ADDRESS(COUNTIF($D$1:$D59,$D59)+3,COLUMN($AG58),4,1,$D59))),"")</f>
        <v xml:space="preserve">Fallzahlen Einrichtung: </v>
      </c>
      <c r="H59" s="138">
        <f ca="1">IFERROR(INDIRECT(ADDRESS(COUNTIF($D$1:$D59,$D59)+3,COLUMN($AD58),4,1,$D59)),"")</f>
        <v>0</v>
      </c>
      <c r="I59" s="138" t="str">
        <f>CONCATENATE("Abweichung ",COUNTIF($D$1:D58,D59)+1)</f>
        <v>Abweichung 4</v>
      </c>
      <c r="J59" s="138" t="str">
        <f ca="1">IFERROR(IF(OR(AND(K59="",L59=""),AND(K59=0,L59=0),AND(K59=CONCATENATE($D59,": "),L59=""),AND(K59=CONCATENATE($D59,": "),L59=0)),"",MAX(J$1:J58)+1),"")</f>
        <v/>
      </c>
      <c r="K59" s="138" t="str">
        <f ca="1">IFERROR(CONCATENATE($D59,": ",INDIRECT(ADDRESS(COUNTIF($D$1:$D59,$D59)+3,COLUMN($AJ58),4,1,$D59))),"")</f>
        <v xml:space="preserve">Fallzahlen Einrichtung: </v>
      </c>
      <c r="L59" s="138" t="str">
        <f ca="1">IFERROR(INDIRECT(ADDRESS(COUNTIF($D$1:$D59,$D59)+3,COLUMN($AK58),4,1,$D59)),"")</f>
        <v/>
      </c>
      <c r="M59" s="138"/>
      <c r="N59" s="138"/>
      <c r="O59" s="138" t="str">
        <f t="shared" si="1"/>
        <v>Hinweis 4</v>
      </c>
      <c r="P59" s="138" t="str">
        <f ca="1">IFERROR(IF(OR(AND(Q59="",R59=""),AND(Q59=0,R59=0),AND(Q59=CONCATENATE($D59,": "),R59=""),AND(Q59=CONCATENATE($D59,": "),R59=0)),"",MAX(P$1:P58)+1),"")</f>
        <v/>
      </c>
      <c r="Q59" s="138" t="str">
        <f ca="1">IFERROR(CONCATENATE($D59,": ",INDIRECT(ADDRESS(COUNTIF($D$1:$D59,$D59)+3,COLUMN($AM58),4,1,$D59))),"")</f>
        <v xml:space="preserve">Fallzahlen Einrichtung: </v>
      </c>
      <c r="R59" s="138" t="str">
        <f ca="1">IFERROR(INDIRECT(ADDRESS(COUNTIF($D$1:$D59,$D59)+3,COLUMN($AN58),4,1,$D59)),"")</f>
        <v/>
      </c>
      <c r="S59" s="138" t="str">
        <f t="shared" si="2"/>
        <v>Abweichung 4</v>
      </c>
      <c r="T59" s="138" t="str">
        <f ca="1">IFERROR(IF(OR(AND(U59="",V59=""),AND(U59=0,V59=0),AND(U59=CONCATENATE($D59,": "),V59=""),AND(U59=CONCATENATE($D59,": "),V59=0)),"",MAX(T$1:T58)+1),"")</f>
        <v/>
      </c>
      <c r="U59" s="138" t="str">
        <f ca="1">IFERROR(CONCATENATE($D59,": ",INDIRECT(ADDRESS(COUNTIF($D$1:$D59,$D59)+3,COLUMN($AP58),4,1,$D59))),"")</f>
        <v xml:space="preserve">Fallzahlen Einrichtung: </v>
      </c>
      <c r="V59" s="138" t="str">
        <f ca="1">IFERROR(INDIRECT(ADDRESS(COUNTIF($D$1:$D59,$D59)+3,COLUMN($AQ58),4,1,$D59)),"")</f>
        <v/>
      </c>
      <c r="W59" s="138"/>
      <c r="X59" s="138"/>
      <c r="Y59" s="138">
        <f t="shared" si="3"/>
        <v>0</v>
      </c>
      <c r="Z59" s="138" t="str">
        <f ca="1">IFERROR(IF(OR(AND(AA59="",AB59=""),AND(AA59=0,AB59=0),AND(AA59=CONCATENATE($D59,": "),AB59=""),AND(AA59=CONCATENATE($D59,": "),AB59=0)),"",MAX(Z$1:Z58)+1),"")</f>
        <v/>
      </c>
      <c r="AA59" s="138" t="str">
        <f ca="1">IFERROR(CONCATENATE($D59,": ",INDIRECT(ADDRESS(COUNTIF($D$1:$D59,$D59)+3,COLUMN($AS58),4,1,$D59))),"")</f>
        <v xml:space="preserve">Fallzahlen Einrichtung: </v>
      </c>
      <c r="AB59" s="138">
        <f ca="1">IFERROR(INDIRECT(ADDRESS(COUNTIF($D$1:$D59,$D59)+3,COLUMN($AT58),4,1,$D59)),"")</f>
        <v>0</v>
      </c>
      <c r="AC59" s="138" t="str">
        <f t="shared" ca="1" si="4"/>
        <v/>
      </c>
      <c r="AD59" s="138" t="str">
        <f ca="1">IFERROR(IF(OR(AND(AE59="",AF59=""),AND(AE59=0,AF59=0),AND(AE59=CONCATENATE($D59,": "),AF59=""),AND(AE59=CONCATENATE($D59,": "),AF59=0)),"",MAX(AD$1:AD58)+1),"")</f>
        <v/>
      </c>
      <c r="AE59" s="138" t="str">
        <f ca="1">IFERROR(CONCATENATE($D59,": ",INDIRECT(ADDRESS(COUNTIF($D$1:$D59,$D59)+3,COLUMN($AV58),4,1,$D59))),"")</f>
        <v xml:space="preserve">Fallzahlen Einrichtung: </v>
      </c>
      <c r="AF59" s="138">
        <f ca="1">IFERROR(INDIRECT(ADDRESS(COUNTIF($D$1:$D59,$D59)+3,COLUMN($AW58),4,1,$D59)),"")</f>
        <v>0</v>
      </c>
    </row>
    <row r="60" spans="4:32" x14ac:dyDescent="0.25">
      <c r="D60" s="138" t="str">
        <f t="shared" si="0"/>
        <v>Fallzahlen Einrichtung</v>
      </c>
      <c r="E60" s="138" t="str">
        <f>CONCATENATE("Hinweis ",COUNTIF($D$1:D59,D60)+1)</f>
        <v>Hinweis 5</v>
      </c>
      <c r="F60" s="138" t="str">
        <f ca="1">IFERROR(IF(OR(AND(G60="",H60=""),AND(G60=0,H60=0),AND(G60=CONCATENATE(D60,": "),H60=""),AND(G60=CONCATENATE(D60,": "),H60=0)),"",MAX(F$1:F59)+1),"")</f>
        <v/>
      </c>
      <c r="G60" s="138" t="str">
        <f ca="1">IFERROR(CONCATENATE($D60,": ",INDIRECT(ADDRESS(COUNTIF($D$1:$D60,$D60)+3,COLUMN($AG59),4,1,$D60))),"")</f>
        <v xml:space="preserve">Fallzahlen Einrichtung: </v>
      </c>
      <c r="H60" s="138">
        <f ca="1">IFERROR(INDIRECT(ADDRESS(COUNTIF($D$1:$D60,$D60)+3,COLUMN($AD59),4,1,$D60)),"")</f>
        <v>0</v>
      </c>
      <c r="I60" s="138" t="str">
        <f>CONCATENATE("Abweichung ",COUNTIF($D$1:D59,D60)+1)</f>
        <v>Abweichung 5</v>
      </c>
      <c r="J60" s="138" t="str">
        <f ca="1">IFERROR(IF(OR(AND(K60="",L60=""),AND(K60=0,L60=0),AND(K60=CONCATENATE($D60,": "),L60=""),AND(K60=CONCATENATE($D60,": "),L60=0)),"",MAX(J$1:J59)+1),"")</f>
        <v/>
      </c>
      <c r="K60" s="138" t="str">
        <f ca="1">IFERROR(CONCATENATE($D60,": ",INDIRECT(ADDRESS(COUNTIF($D$1:$D60,$D60)+3,COLUMN($AJ59),4,1,$D60))),"")</f>
        <v xml:space="preserve">Fallzahlen Einrichtung: </v>
      </c>
      <c r="L60" s="138" t="str">
        <f ca="1">IFERROR(INDIRECT(ADDRESS(COUNTIF($D$1:$D60,$D60)+3,COLUMN($AK59),4,1,$D60)),"")</f>
        <v/>
      </c>
      <c r="M60" s="138"/>
      <c r="N60" s="138"/>
      <c r="O60" s="138" t="str">
        <f t="shared" si="1"/>
        <v>Hinweis 5</v>
      </c>
      <c r="P60" s="138" t="str">
        <f ca="1">IFERROR(IF(OR(AND(Q60="",R60=""),AND(Q60=0,R60=0),AND(Q60=CONCATENATE($D60,": "),R60=""),AND(Q60=CONCATENATE($D60,": "),R60=0)),"",MAX(P$1:P59)+1),"")</f>
        <v/>
      </c>
      <c r="Q60" s="138" t="str">
        <f ca="1">IFERROR(CONCATENATE($D60,": ",INDIRECT(ADDRESS(COUNTIF($D$1:$D60,$D60)+3,COLUMN($AM59),4,1,$D60))),"")</f>
        <v xml:space="preserve">Fallzahlen Einrichtung: </v>
      </c>
      <c r="R60" s="138" t="str">
        <f ca="1">IFERROR(INDIRECT(ADDRESS(COUNTIF($D$1:$D60,$D60)+3,COLUMN($AN59),4,1,$D60)),"")</f>
        <v/>
      </c>
      <c r="S60" s="138" t="str">
        <f t="shared" si="2"/>
        <v>Abweichung 5</v>
      </c>
      <c r="T60" s="138" t="str">
        <f ca="1">IFERROR(IF(OR(AND(U60="",V60=""),AND(U60=0,V60=0),AND(U60=CONCATENATE($D60,": "),V60=""),AND(U60=CONCATENATE($D60,": "),V60=0)),"",MAX(T$1:T59)+1),"")</f>
        <v/>
      </c>
      <c r="U60" s="138" t="str">
        <f ca="1">IFERROR(CONCATENATE($D60,": ",INDIRECT(ADDRESS(COUNTIF($D$1:$D60,$D60)+3,COLUMN($AP59),4,1,$D60))),"")</f>
        <v xml:space="preserve">Fallzahlen Einrichtung: </v>
      </c>
      <c r="V60" s="138" t="str">
        <f ca="1">IFERROR(INDIRECT(ADDRESS(COUNTIF($D$1:$D60,$D60)+3,COLUMN($AQ59),4,1,$D60)),"")</f>
        <v/>
      </c>
      <c r="W60" s="138"/>
      <c r="X60" s="138"/>
      <c r="Y60" s="138">
        <f t="shared" si="3"/>
        <v>0</v>
      </c>
      <c r="Z60" s="138" t="str">
        <f ca="1">IFERROR(IF(OR(AND(AA60="",AB60=""),AND(AA60=0,AB60=0),AND(AA60=CONCATENATE($D60,": "),AB60=""),AND(AA60=CONCATENATE($D60,": "),AB60=0)),"",MAX(Z$1:Z59)+1),"")</f>
        <v/>
      </c>
      <c r="AA60" s="138" t="str">
        <f ca="1">IFERROR(CONCATENATE($D60,": ",INDIRECT(ADDRESS(COUNTIF($D$1:$D60,$D60)+3,COLUMN($AS59),4,1,$D60))),"")</f>
        <v xml:space="preserve">Fallzahlen Einrichtung: </v>
      </c>
      <c r="AB60" s="138">
        <f ca="1">IFERROR(INDIRECT(ADDRESS(COUNTIF($D$1:$D60,$D60)+3,COLUMN($AT59),4,1,$D60)),"")</f>
        <v>0</v>
      </c>
      <c r="AC60" s="138" t="str">
        <f t="shared" ca="1" si="4"/>
        <v/>
      </c>
      <c r="AD60" s="138" t="str">
        <f ca="1">IFERROR(IF(OR(AND(AE60="",AF60=""),AND(AE60=0,AF60=0),AND(AE60=CONCATENATE($D60,": "),AF60=""),AND(AE60=CONCATENATE($D60,": "),AF60=0)),"",MAX(AD$1:AD59)+1),"")</f>
        <v/>
      </c>
      <c r="AE60" s="138" t="str">
        <f ca="1">IFERROR(CONCATENATE($D60,": ",INDIRECT(ADDRESS(COUNTIF($D$1:$D60,$D60)+3,COLUMN($AV59),4,1,$D60))),"")</f>
        <v xml:space="preserve">Fallzahlen Einrichtung: </v>
      </c>
      <c r="AF60" s="138">
        <f ca="1">IFERROR(INDIRECT(ADDRESS(COUNTIF($D$1:$D60,$D60)+3,COLUMN($AW59),4,1,$D60)),"")</f>
        <v>0</v>
      </c>
    </row>
    <row r="61" spans="4:32" x14ac:dyDescent="0.25">
      <c r="D61" s="138" t="str">
        <f t="shared" si="0"/>
        <v>Fallzahlen Einrichtung</v>
      </c>
      <c r="E61" s="138" t="str">
        <f>CONCATENATE("Hinweis ",COUNTIF($D$1:D60,D61)+1)</f>
        <v>Hinweis 6</v>
      </c>
      <c r="F61" s="138" t="str">
        <f ca="1">IFERROR(IF(OR(AND(G61="",H61=""),AND(G61=0,H61=0),AND(G61=CONCATENATE(D61,": "),H61=""),AND(G61=CONCATENATE(D61,": "),H61=0)),"",MAX(F$1:F60)+1),"")</f>
        <v/>
      </c>
      <c r="G61" s="138" t="str">
        <f ca="1">IFERROR(CONCATENATE($D61,": ",INDIRECT(ADDRESS(COUNTIF($D$1:$D61,$D61)+3,COLUMN($AG60),4,1,$D61))),"")</f>
        <v xml:space="preserve">Fallzahlen Einrichtung: </v>
      </c>
      <c r="H61" s="138">
        <f ca="1">IFERROR(INDIRECT(ADDRESS(COUNTIF($D$1:$D61,$D61)+3,COLUMN($AD60),4,1,$D61)),"")</f>
        <v>0</v>
      </c>
      <c r="I61" s="138" t="str">
        <f>CONCATENATE("Abweichung ",COUNTIF($D$1:D60,D61)+1)</f>
        <v>Abweichung 6</v>
      </c>
      <c r="J61" s="138" t="str">
        <f ca="1">IFERROR(IF(OR(AND(K61="",L61=""),AND(K61=0,L61=0),AND(K61=CONCATENATE($D61,": "),L61=""),AND(K61=CONCATENATE($D61,": "),L61=0)),"",MAX(J$1:J60)+1),"")</f>
        <v/>
      </c>
      <c r="K61" s="138" t="str">
        <f ca="1">IFERROR(CONCATENATE($D61,": ",INDIRECT(ADDRESS(COUNTIF($D$1:$D61,$D61)+3,COLUMN($AJ60),4,1,$D61))),"")</f>
        <v xml:space="preserve">Fallzahlen Einrichtung: </v>
      </c>
      <c r="L61" s="138" t="str">
        <f ca="1">IFERROR(INDIRECT(ADDRESS(COUNTIF($D$1:$D61,$D61)+3,COLUMN($AK60),4,1,$D61)),"")</f>
        <v/>
      </c>
      <c r="M61" s="138"/>
      <c r="N61" s="138"/>
      <c r="O61" s="138" t="str">
        <f t="shared" si="1"/>
        <v>Hinweis 6</v>
      </c>
      <c r="P61" s="138" t="str">
        <f ca="1">IFERROR(IF(OR(AND(Q61="",R61=""),AND(Q61=0,R61=0),AND(Q61=CONCATENATE($D61,": "),R61=""),AND(Q61=CONCATENATE($D61,": "),R61=0)),"",MAX(P$1:P60)+1),"")</f>
        <v/>
      </c>
      <c r="Q61" s="138" t="str">
        <f ca="1">IFERROR(CONCATENATE($D61,": ",INDIRECT(ADDRESS(COUNTIF($D$1:$D61,$D61)+3,COLUMN($AM60),4,1,$D61))),"")</f>
        <v xml:space="preserve">Fallzahlen Einrichtung: </v>
      </c>
      <c r="R61" s="138" t="str">
        <f ca="1">IFERROR(INDIRECT(ADDRESS(COUNTIF($D$1:$D61,$D61)+3,COLUMN($AN60),4,1,$D61)),"")</f>
        <v/>
      </c>
      <c r="S61" s="138" t="str">
        <f t="shared" si="2"/>
        <v>Abweichung 6</v>
      </c>
      <c r="T61" s="138" t="str">
        <f ca="1">IFERROR(IF(OR(AND(U61="",V61=""),AND(U61=0,V61=0),AND(U61=CONCATENATE($D61,": "),V61=""),AND(U61=CONCATENATE($D61,": "),V61=0)),"",MAX(T$1:T60)+1),"")</f>
        <v/>
      </c>
      <c r="U61" s="138" t="str">
        <f ca="1">IFERROR(CONCATENATE($D61,": ",INDIRECT(ADDRESS(COUNTIF($D$1:$D61,$D61)+3,COLUMN($AP60),4,1,$D61))),"")</f>
        <v xml:space="preserve">Fallzahlen Einrichtung: </v>
      </c>
      <c r="V61" s="138" t="str">
        <f ca="1">IFERROR(INDIRECT(ADDRESS(COUNTIF($D$1:$D61,$D61)+3,COLUMN($AQ60),4,1,$D61)),"")</f>
        <v/>
      </c>
      <c r="W61" s="138"/>
      <c r="X61" s="138"/>
      <c r="Y61" s="138">
        <f t="shared" si="3"/>
        <v>0</v>
      </c>
      <c r="Z61" s="138" t="str">
        <f ca="1">IFERROR(IF(OR(AND(AA61="",AB61=""),AND(AA61=0,AB61=0),AND(AA61=CONCATENATE($D61,": "),AB61=""),AND(AA61=CONCATENATE($D61,": "),AB61=0)),"",MAX(Z$1:Z60)+1),"")</f>
        <v/>
      </c>
      <c r="AA61" s="138" t="str">
        <f ca="1">IFERROR(CONCATENATE($D61,": ",INDIRECT(ADDRESS(COUNTIF($D$1:$D61,$D61)+3,COLUMN($AS60),4,1,$D61))),"")</f>
        <v xml:space="preserve">Fallzahlen Einrichtung: </v>
      </c>
      <c r="AB61" s="138">
        <f ca="1">IFERROR(INDIRECT(ADDRESS(COUNTIF($D$1:$D61,$D61)+3,COLUMN($AT60),4,1,$D61)),"")</f>
        <v>0</v>
      </c>
      <c r="AC61" s="138" t="str">
        <f t="shared" ca="1" si="4"/>
        <v/>
      </c>
      <c r="AD61" s="138" t="str">
        <f ca="1">IFERROR(IF(OR(AND(AE61="",AF61=""),AND(AE61=0,AF61=0),AND(AE61=CONCATENATE($D61,": "),AF61=""),AND(AE61=CONCATENATE($D61,": "),AF61=0)),"",MAX(AD$1:AD60)+1),"")</f>
        <v/>
      </c>
      <c r="AE61" s="138" t="str">
        <f ca="1">IFERROR(CONCATENATE($D61,": ",INDIRECT(ADDRESS(COUNTIF($D$1:$D61,$D61)+3,COLUMN($AV60),4,1,$D61))),"")</f>
        <v xml:space="preserve">Fallzahlen Einrichtung: </v>
      </c>
      <c r="AF61" s="138">
        <f ca="1">IFERROR(INDIRECT(ADDRESS(COUNTIF($D$1:$D61,$D61)+3,COLUMN($AW60),4,1,$D61)),"")</f>
        <v>0</v>
      </c>
    </row>
    <row r="62" spans="4:32" x14ac:dyDescent="0.25">
      <c r="D62" s="138" t="str">
        <f t="shared" si="0"/>
        <v>Fallzahlen Einrichtung</v>
      </c>
      <c r="E62" s="138" t="str">
        <f>CONCATENATE("Hinweis ",COUNTIF($D$1:D61,D62)+1)</f>
        <v>Hinweis 7</v>
      </c>
      <c r="F62" s="138" t="str">
        <f ca="1">IFERROR(IF(OR(AND(G62="",H62=""),AND(G62=0,H62=0),AND(G62=CONCATENATE(D62,": "),H62=""),AND(G62=CONCATENATE(D62,": "),H62=0)),"",MAX(F$1:F61)+1),"")</f>
        <v/>
      </c>
      <c r="G62" s="138" t="str">
        <f ca="1">IFERROR(CONCATENATE($D62,": ",INDIRECT(ADDRESS(COUNTIF($D$1:$D62,$D62)+3,COLUMN($AG61),4,1,$D62))),"")</f>
        <v xml:space="preserve">Fallzahlen Einrichtung: </v>
      </c>
      <c r="H62" s="138">
        <f ca="1">IFERROR(INDIRECT(ADDRESS(COUNTIF($D$1:$D62,$D62)+3,COLUMN($AD61),4,1,$D62)),"")</f>
        <v>0</v>
      </c>
      <c r="I62" s="138" t="str">
        <f>CONCATENATE("Abweichung ",COUNTIF($D$1:D61,D62)+1)</f>
        <v>Abweichung 7</v>
      </c>
      <c r="J62" s="138" t="str">
        <f ca="1">IFERROR(IF(OR(AND(K62="",L62=""),AND(K62=0,L62=0),AND(K62=CONCATENATE($D62,": "),L62=""),AND(K62=CONCATENATE($D62,": "),L62=0)),"",MAX(J$1:J61)+1),"")</f>
        <v/>
      </c>
      <c r="K62" s="138" t="str">
        <f ca="1">IFERROR(CONCATENATE($D62,": ",INDIRECT(ADDRESS(COUNTIF($D$1:$D62,$D62)+3,COLUMN($AJ61),4,1,$D62))),"")</f>
        <v xml:space="preserve">Fallzahlen Einrichtung: </v>
      </c>
      <c r="L62" s="138" t="str">
        <f ca="1">IFERROR(INDIRECT(ADDRESS(COUNTIF($D$1:$D62,$D62)+3,COLUMN($AK61),4,1,$D62)),"")</f>
        <v/>
      </c>
      <c r="M62" s="138"/>
      <c r="N62" s="138"/>
      <c r="O62" s="138" t="str">
        <f t="shared" si="1"/>
        <v>Hinweis 7</v>
      </c>
      <c r="P62" s="138" t="str">
        <f ca="1">IFERROR(IF(OR(AND(Q62="",R62=""),AND(Q62=0,R62=0),AND(Q62=CONCATENATE($D62,": "),R62=""),AND(Q62=CONCATENATE($D62,": "),R62=0)),"",MAX(P$1:P61)+1),"")</f>
        <v/>
      </c>
      <c r="Q62" s="138" t="str">
        <f ca="1">IFERROR(CONCATENATE($D62,": ",INDIRECT(ADDRESS(COUNTIF($D$1:$D62,$D62)+3,COLUMN($AM61),4,1,$D62))),"")</f>
        <v xml:space="preserve">Fallzahlen Einrichtung: </v>
      </c>
      <c r="R62" s="138" t="str">
        <f ca="1">IFERROR(INDIRECT(ADDRESS(COUNTIF($D$1:$D62,$D62)+3,COLUMN($AN61),4,1,$D62)),"")</f>
        <v/>
      </c>
      <c r="S62" s="138" t="str">
        <f t="shared" si="2"/>
        <v>Abweichung 7</v>
      </c>
      <c r="T62" s="138" t="str">
        <f ca="1">IFERROR(IF(OR(AND(U62="",V62=""),AND(U62=0,V62=0),AND(U62=CONCATENATE($D62,": "),V62=""),AND(U62=CONCATENATE($D62,": "),V62=0)),"",MAX(T$1:T61)+1),"")</f>
        <v/>
      </c>
      <c r="U62" s="138" t="str">
        <f ca="1">IFERROR(CONCATENATE($D62,": ",INDIRECT(ADDRESS(COUNTIF($D$1:$D62,$D62)+3,COLUMN($AP61),4,1,$D62))),"")</f>
        <v xml:space="preserve">Fallzahlen Einrichtung: </v>
      </c>
      <c r="V62" s="138" t="str">
        <f ca="1">IFERROR(INDIRECT(ADDRESS(COUNTIF($D$1:$D62,$D62)+3,COLUMN($AQ61),4,1,$D62)),"")</f>
        <v/>
      </c>
      <c r="W62" s="138"/>
      <c r="X62" s="138"/>
      <c r="Y62" s="138">
        <f t="shared" si="3"/>
        <v>0</v>
      </c>
      <c r="Z62" s="138" t="str">
        <f ca="1">IFERROR(IF(OR(AND(AA62="",AB62=""),AND(AA62=0,AB62=0),AND(AA62=CONCATENATE($D62,": "),AB62=""),AND(AA62=CONCATENATE($D62,": "),AB62=0)),"",MAX(Z$1:Z61)+1),"")</f>
        <v/>
      </c>
      <c r="AA62" s="138" t="str">
        <f ca="1">IFERROR(CONCATENATE($D62,": ",INDIRECT(ADDRESS(COUNTIF($D$1:$D62,$D62)+3,COLUMN($AS61),4,1,$D62))),"")</f>
        <v xml:space="preserve">Fallzahlen Einrichtung: </v>
      </c>
      <c r="AB62" s="138">
        <f ca="1">IFERROR(INDIRECT(ADDRESS(COUNTIF($D$1:$D62,$D62)+3,COLUMN($AT61),4,1,$D62)),"")</f>
        <v>0</v>
      </c>
      <c r="AC62" s="138" t="str">
        <f t="shared" ca="1" si="4"/>
        <v/>
      </c>
      <c r="AD62" s="138" t="str">
        <f ca="1">IFERROR(IF(OR(AND(AE62="",AF62=""),AND(AE62=0,AF62=0),AND(AE62=CONCATENATE($D62,": "),AF62=""),AND(AE62=CONCATENATE($D62,": "),AF62=0)),"",MAX(AD$1:AD61)+1),"")</f>
        <v/>
      </c>
      <c r="AE62" s="138" t="str">
        <f ca="1">IFERROR(CONCATENATE($D62,": ",INDIRECT(ADDRESS(COUNTIF($D$1:$D62,$D62)+3,COLUMN($AV61),4,1,$D62))),"")</f>
        <v xml:space="preserve">Fallzahlen Einrichtung: </v>
      </c>
      <c r="AF62" s="138">
        <f ca="1">IFERROR(INDIRECT(ADDRESS(COUNTIF($D$1:$D62,$D62)+3,COLUMN($AW61),4,1,$D62)),"")</f>
        <v>0</v>
      </c>
    </row>
    <row r="63" spans="4:32" x14ac:dyDescent="0.25">
      <c r="D63" s="138" t="str">
        <f t="shared" si="0"/>
        <v>Fallzahlen Einrichtung</v>
      </c>
      <c r="E63" s="138" t="str">
        <f>CONCATENATE("Hinweis ",COUNTIF($D$1:D62,D63)+1)</f>
        <v>Hinweis 8</v>
      </c>
      <c r="F63" s="138" t="str">
        <f ca="1">IFERROR(IF(OR(AND(G63="",H63=""),AND(G63=0,H63=0),AND(G63=CONCATENATE(D63,": "),H63=""),AND(G63=CONCATENATE(D63,": "),H63=0)),"",MAX(F$1:F62)+1),"")</f>
        <v/>
      </c>
      <c r="G63" s="138" t="str">
        <f ca="1">IFERROR(CONCATENATE($D63,": ",INDIRECT(ADDRESS(COUNTIF($D$1:$D63,$D63)+3,COLUMN($AG62),4,1,$D63))),"")</f>
        <v xml:space="preserve">Fallzahlen Einrichtung: </v>
      </c>
      <c r="H63" s="138">
        <f ca="1">IFERROR(INDIRECT(ADDRESS(COUNTIF($D$1:$D63,$D63)+3,COLUMN($AD62),4,1,$D63)),"")</f>
        <v>0</v>
      </c>
      <c r="I63" s="138" t="str">
        <f>CONCATENATE("Abweichung ",COUNTIF($D$1:D62,D63)+1)</f>
        <v>Abweichung 8</v>
      </c>
      <c r="J63" s="138" t="str">
        <f ca="1">IFERROR(IF(OR(AND(K63="",L63=""),AND(K63=0,L63=0),AND(K63=CONCATENATE($D63,": "),L63=""),AND(K63=CONCATENATE($D63,": "),L63=0)),"",MAX(J$1:J62)+1),"")</f>
        <v/>
      </c>
      <c r="K63" s="138" t="str">
        <f ca="1">IFERROR(CONCATENATE($D63,": ",INDIRECT(ADDRESS(COUNTIF($D$1:$D63,$D63)+3,COLUMN($AJ62),4,1,$D63))),"")</f>
        <v xml:space="preserve">Fallzahlen Einrichtung: </v>
      </c>
      <c r="L63" s="138" t="str">
        <f ca="1">IFERROR(INDIRECT(ADDRESS(COUNTIF($D$1:$D63,$D63)+3,COLUMN($AK62),4,1,$D63)),"")</f>
        <v/>
      </c>
      <c r="M63" s="138"/>
      <c r="N63" s="138"/>
      <c r="O63" s="138" t="str">
        <f t="shared" si="1"/>
        <v>Hinweis 8</v>
      </c>
      <c r="P63" s="138" t="str">
        <f ca="1">IFERROR(IF(OR(AND(Q63="",R63=""),AND(Q63=0,R63=0),AND(Q63=CONCATENATE($D63,": "),R63=""),AND(Q63=CONCATENATE($D63,": "),R63=0)),"",MAX(P$1:P62)+1),"")</f>
        <v/>
      </c>
      <c r="Q63" s="138" t="str">
        <f ca="1">IFERROR(CONCATENATE($D63,": ",INDIRECT(ADDRESS(COUNTIF($D$1:$D63,$D63)+3,COLUMN($AM62),4,1,$D63))),"")</f>
        <v xml:space="preserve">Fallzahlen Einrichtung: </v>
      </c>
      <c r="R63" s="138" t="str">
        <f ca="1">IFERROR(INDIRECT(ADDRESS(COUNTIF($D$1:$D63,$D63)+3,COLUMN($AN62),4,1,$D63)),"")</f>
        <v/>
      </c>
      <c r="S63" s="138" t="str">
        <f t="shared" si="2"/>
        <v>Abweichung 8</v>
      </c>
      <c r="T63" s="138" t="str">
        <f ca="1">IFERROR(IF(OR(AND(U63="",V63=""),AND(U63=0,V63=0),AND(U63=CONCATENATE($D63,": "),V63=""),AND(U63=CONCATENATE($D63,": "),V63=0)),"",MAX(T$1:T62)+1),"")</f>
        <v/>
      </c>
      <c r="U63" s="138" t="str">
        <f ca="1">IFERROR(CONCATENATE($D63,": ",INDIRECT(ADDRESS(COUNTIF($D$1:$D63,$D63)+3,COLUMN($AP62),4,1,$D63))),"")</f>
        <v xml:space="preserve">Fallzahlen Einrichtung: </v>
      </c>
      <c r="V63" s="138" t="str">
        <f ca="1">IFERROR(INDIRECT(ADDRESS(COUNTIF($D$1:$D63,$D63)+3,COLUMN($AQ62),4,1,$D63)),"")</f>
        <v/>
      </c>
      <c r="W63" s="138"/>
      <c r="X63" s="138"/>
      <c r="Y63" s="138">
        <f t="shared" si="3"/>
        <v>0</v>
      </c>
      <c r="Z63" s="138" t="str">
        <f ca="1">IFERROR(IF(OR(AND(AA63="",AB63=""),AND(AA63=0,AB63=0),AND(AA63=CONCATENATE($D63,": "),AB63=""),AND(AA63=CONCATENATE($D63,": "),AB63=0)),"",MAX(Z$1:Z62)+1),"")</f>
        <v/>
      </c>
      <c r="AA63" s="138" t="str">
        <f ca="1">IFERROR(CONCATENATE($D63,": ",INDIRECT(ADDRESS(COUNTIF($D$1:$D63,$D63)+3,COLUMN($AS62),4,1,$D63))),"")</f>
        <v xml:space="preserve">Fallzahlen Einrichtung: </v>
      </c>
      <c r="AB63" s="138">
        <f ca="1">IFERROR(INDIRECT(ADDRESS(COUNTIF($D$1:$D63,$D63)+3,COLUMN($AT62),4,1,$D63)),"")</f>
        <v>0</v>
      </c>
      <c r="AC63" s="138" t="str">
        <f t="shared" ca="1" si="4"/>
        <v/>
      </c>
      <c r="AD63" s="138" t="str">
        <f ca="1">IFERROR(IF(OR(AND(AE63="",AF63=""),AND(AE63=0,AF63=0),AND(AE63=CONCATENATE($D63,": "),AF63=""),AND(AE63=CONCATENATE($D63,": "),AF63=0)),"",MAX(AD$1:AD62)+1),"")</f>
        <v/>
      </c>
      <c r="AE63" s="138" t="str">
        <f ca="1">IFERROR(CONCATENATE($D63,": ",INDIRECT(ADDRESS(COUNTIF($D$1:$D63,$D63)+3,COLUMN($AV62),4,1,$D63))),"")</f>
        <v xml:space="preserve">Fallzahlen Einrichtung: </v>
      </c>
      <c r="AF63" s="138">
        <f ca="1">IFERROR(INDIRECT(ADDRESS(COUNTIF($D$1:$D63,$D63)+3,COLUMN($AW62),4,1,$D63)),"")</f>
        <v>0</v>
      </c>
    </row>
    <row r="64" spans="4:32" x14ac:dyDescent="0.25">
      <c r="D64" s="138" t="str">
        <f t="shared" si="0"/>
        <v>Fallzahlen Einrichtung</v>
      </c>
      <c r="E64" s="138" t="str">
        <f>CONCATENATE("Hinweis ",COUNTIF($D$1:D63,D64)+1)</f>
        <v>Hinweis 9</v>
      </c>
      <c r="F64" s="138" t="str">
        <f ca="1">IFERROR(IF(OR(AND(G64="",H64=""),AND(G64=0,H64=0),AND(G64=CONCATENATE(D64,": "),H64=""),AND(G64=CONCATENATE(D64,": "),H64=0)),"",MAX(F$1:F63)+1),"")</f>
        <v/>
      </c>
      <c r="G64" s="138" t="str">
        <f ca="1">IFERROR(CONCATENATE($D64,": ",INDIRECT(ADDRESS(COUNTIF($D$1:$D64,$D64)+3,COLUMN($AG63),4,1,$D64))),"")</f>
        <v xml:space="preserve">Fallzahlen Einrichtung: </v>
      </c>
      <c r="H64" s="138">
        <f ca="1">IFERROR(INDIRECT(ADDRESS(COUNTIF($D$1:$D64,$D64)+3,COLUMN($AD63),4,1,$D64)),"")</f>
        <v>0</v>
      </c>
      <c r="I64" s="138" t="str">
        <f>CONCATENATE("Abweichung ",COUNTIF($D$1:D63,D64)+1)</f>
        <v>Abweichung 9</v>
      </c>
      <c r="J64" s="138" t="str">
        <f ca="1">IFERROR(IF(OR(AND(K64="",L64=""),AND(K64=0,L64=0),AND(K64=CONCATENATE($D64,": "),L64=""),AND(K64=CONCATENATE($D64,": "),L64=0)),"",MAX(J$1:J63)+1),"")</f>
        <v/>
      </c>
      <c r="K64" s="138" t="str">
        <f ca="1">IFERROR(CONCATENATE($D64,": ",INDIRECT(ADDRESS(COUNTIF($D$1:$D64,$D64)+3,COLUMN($AJ63),4,1,$D64))),"")</f>
        <v xml:space="preserve">Fallzahlen Einrichtung: </v>
      </c>
      <c r="L64" s="138" t="str">
        <f ca="1">IFERROR(INDIRECT(ADDRESS(COUNTIF($D$1:$D64,$D64)+3,COLUMN($AK63),4,1,$D64)),"")</f>
        <v/>
      </c>
      <c r="M64" s="138"/>
      <c r="N64" s="138"/>
      <c r="O64" s="138" t="str">
        <f t="shared" si="1"/>
        <v>Hinweis 9</v>
      </c>
      <c r="P64" s="138" t="str">
        <f ca="1">IFERROR(IF(OR(AND(Q64="",R64=""),AND(Q64=0,R64=0),AND(Q64=CONCATENATE($D64,": "),R64=""),AND(Q64=CONCATENATE($D64,": "),R64=0)),"",MAX(P$1:P63)+1),"")</f>
        <v/>
      </c>
      <c r="Q64" s="138" t="str">
        <f ca="1">IFERROR(CONCATENATE($D64,": ",INDIRECT(ADDRESS(COUNTIF($D$1:$D64,$D64)+3,COLUMN($AM63),4,1,$D64))),"")</f>
        <v xml:space="preserve">Fallzahlen Einrichtung: </v>
      </c>
      <c r="R64" s="138" t="str">
        <f ca="1">IFERROR(INDIRECT(ADDRESS(COUNTIF($D$1:$D64,$D64)+3,COLUMN($AN63),4,1,$D64)),"")</f>
        <v/>
      </c>
      <c r="S64" s="138" t="str">
        <f t="shared" si="2"/>
        <v>Abweichung 9</v>
      </c>
      <c r="T64" s="138" t="str">
        <f ca="1">IFERROR(IF(OR(AND(U64="",V64=""),AND(U64=0,V64=0),AND(U64=CONCATENATE($D64,": "),V64=""),AND(U64=CONCATENATE($D64,": "),V64=0)),"",MAX(T$1:T63)+1),"")</f>
        <v/>
      </c>
      <c r="U64" s="138" t="str">
        <f ca="1">IFERROR(CONCATENATE($D64,": ",INDIRECT(ADDRESS(COUNTIF($D$1:$D64,$D64)+3,COLUMN($AP63),4,1,$D64))),"")</f>
        <v xml:space="preserve">Fallzahlen Einrichtung: </v>
      </c>
      <c r="V64" s="138" t="str">
        <f ca="1">IFERROR(INDIRECT(ADDRESS(COUNTIF($D$1:$D64,$D64)+3,COLUMN($AQ63),4,1,$D64)),"")</f>
        <v/>
      </c>
      <c r="W64" s="138"/>
      <c r="X64" s="138"/>
      <c r="Y64" s="138">
        <f t="shared" si="3"/>
        <v>0</v>
      </c>
      <c r="Z64" s="138" t="str">
        <f ca="1">IFERROR(IF(OR(AND(AA64="",AB64=""),AND(AA64=0,AB64=0),AND(AA64=CONCATENATE($D64,": "),AB64=""),AND(AA64=CONCATENATE($D64,": "),AB64=0)),"",MAX(Z$1:Z63)+1),"")</f>
        <v/>
      </c>
      <c r="AA64" s="138" t="str">
        <f ca="1">IFERROR(CONCATENATE($D64,": ",INDIRECT(ADDRESS(COUNTIF($D$1:$D64,$D64)+3,COLUMN($AS63),4,1,$D64))),"")</f>
        <v xml:space="preserve">Fallzahlen Einrichtung: </v>
      </c>
      <c r="AB64" s="138">
        <f ca="1">IFERROR(INDIRECT(ADDRESS(COUNTIF($D$1:$D64,$D64)+3,COLUMN($AT63),4,1,$D64)),"")</f>
        <v>0</v>
      </c>
      <c r="AC64" s="138" t="str">
        <f t="shared" ca="1" si="4"/>
        <v/>
      </c>
      <c r="AD64" s="138" t="str">
        <f ca="1">IFERROR(IF(OR(AND(AE64="",AF64=""),AND(AE64=0,AF64=0),AND(AE64=CONCATENATE($D64,": "),AF64=""),AND(AE64=CONCATENATE($D64,": "),AF64=0)),"",MAX(AD$1:AD63)+1),"")</f>
        <v/>
      </c>
      <c r="AE64" s="138" t="str">
        <f ca="1">IFERROR(CONCATENATE($D64,": ",INDIRECT(ADDRESS(COUNTIF($D$1:$D64,$D64)+3,COLUMN($AV63),4,1,$D64))),"")</f>
        <v xml:space="preserve">Fallzahlen Einrichtung: </v>
      </c>
      <c r="AF64" s="138">
        <f ca="1">IFERROR(INDIRECT(ADDRESS(COUNTIF($D$1:$D64,$D64)+3,COLUMN($AW63),4,1,$D64)),"")</f>
        <v>0</v>
      </c>
    </row>
    <row r="65" spans="4:32" x14ac:dyDescent="0.25">
      <c r="D65" s="138" t="str">
        <f t="shared" si="0"/>
        <v>Fallzahlen Einrichtung</v>
      </c>
      <c r="E65" s="138" t="str">
        <f>CONCATENATE("Hinweis ",COUNTIF($D$1:D64,D65)+1)</f>
        <v>Hinweis 10</v>
      </c>
      <c r="F65" s="138" t="str">
        <f ca="1">IFERROR(IF(OR(AND(G65="",H65=""),AND(G65=0,H65=0),AND(G65=CONCATENATE(D65,": "),H65=""),AND(G65=CONCATENATE(D65,": "),H65=0)),"",MAX(F$1:F64)+1),"")</f>
        <v/>
      </c>
      <c r="G65" s="138" t="str">
        <f ca="1">IFERROR(CONCATENATE($D65,": ",INDIRECT(ADDRESS(COUNTIF($D$1:$D65,$D65)+3,COLUMN($AG64),4,1,$D65))),"")</f>
        <v xml:space="preserve">Fallzahlen Einrichtung: </v>
      </c>
      <c r="H65" s="138">
        <f ca="1">IFERROR(INDIRECT(ADDRESS(COUNTIF($D$1:$D65,$D65)+3,COLUMN($AD64),4,1,$D65)),"")</f>
        <v>0</v>
      </c>
      <c r="I65" s="138" t="str">
        <f>CONCATENATE("Abweichung ",COUNTIF($D$1:D64,D65)+1)</f>
        <v>Abweichung 10</v>
      </c>
      <c r="J65" s="138" t="str">
        <f ca="1">IFERROR(IF(OR(AND(K65="",L65=""),AND(K65=0,L65=0),AND(K65=CONCATENATE($D65,": "),L65=""),AND(K65=CONCATENATE($D65,": "),L65=0)),"",MAX(J$1:J64)+1),"")</f>
        <v/>
      </c>
      <c r="K65" s="138" t="str">
        <f ca="1">IFERROR(CONCATENATE($D65,": ",INDIRECT(ADDRESS(COUNTIF($D$1:$D65,$D65)+3,COLUMN($AJ64),4,1,$D65))),"")</f>
        <v xml:space="preserve">Fallzahlen Einrichtung: </v>
      </c>
      <c r="L65" s="138" t="str">
        <f ca="1">IFERROR(INDIRECT(ADDRESS(COUNTIF($D$1:$D65,$D65)+3,COLUMN($AK64),4,1,$D65)),"")</f>
        <v/>
      </c>
      <c r="M65" s="138"/>
      <c r="N65" s="138"/>
      <c r="O65" s="138" t="str">
        <f t="shared" si="1"/>
        <v>Hinweis 10</v>
      </c>
      <c r="P65" s="138" t="str">
        <f ca="1">IFERROR(IF(OR(AND(Q65="",R65=""),AND(Q65=0,R65=0),AND(Q65=CONCATENATE($D65,": "),R65=""),AND(Q65=CONCATENATE($D65,": "),R65=0)),"",MAX(P$1:P64)+1),"")</f>
        <v/>
      </c>
      <c r="Q65" s="138" t="str">
        <f ca="1">IFERROR(CONCATENATE($D65,": ",INDIRECT(ADDRESS(COUNTIF($D$1:$D65,$D65)+3,COLUMN($AM64),4,1,$D65))),"")</f>
        <v xml:space="preserve">Fallzahlen Einrichtung: </v>
      </c>
      <c r="R65" s="138" t="str">
        <f ca="1">IFERROR(INDIRECT(ADDRESS(COUNTIF($D$1:$D65,$D65)+3,COLUMN($AN64),4,1,$D65)),"")</f>
        <v/>
      </c>
      <c r="S65" s="138" t="str">
        <f t="shared" si="2"/>
        <v>Abweichung 10</v>
      </c>
      <c r="T65" s="138" t="str">
        <f ca="1">IFERROR(IF(OR(AND(U65="",V65=""),AND(U65=0,V65=0),AND(U65=CONCATENATE($D65,": "),V65=""),AND(U65=CONCATENATE($D65,": "),V65=0)),"",MAX(T$1:T64)+1),"")</f>
        <v/>
      </c>
      <c r="U65" s="138" t="str">
        <f ca="1">IFERROR(CONCATENATE($D65,": ",INDIRECT(ADDRESS(COUNTIF($D$1:$D65,$D65)+3,COLUMN($AP64),4,1,$D65))),"")</f>
        <v xml:space="preserve">Fallzahlen Einrichtung: </v>
      </c>
      <c r="V65" s="138" t="str">
        <f ca="1">IFERROR(INDIRECT(ADDRESS(COUNTIF($D$1:$D65,$D65)+3,COLUMN($AQ64),4,1,$D65)),"")</f>
        <v/>
      </c>
      <c r="W65" s="138"/>
      <c r="X65" s="138"/>
      <c r="Y65" s="138">
        <f t="shared" si="3"/>
        <v>0</v>
      </c>
      <c r="Z65" s="138" t="str">
        <f ca="1">IFERROR(IF(OR(AND(AA65="",AB65=""),AND(AA65=0,AB65=0),AND(AA65=CONCATENATE($D65,": "),AB65=""),AND(AA65=CONCATENATE($D65,": "),AB65=0)),"",MAX(Z$1:Z64)+1),"")</f>
        <v/>
      </c>
      <c r="AA65" s="138" t="str">
        <f ca="1">IFERROR(CONCATENATE($D65,": ",INDIRECT(ADDRESS(COUNTIF($D$1:$D65,$D65)+3,COLUMN($AS64),4,1,$D65))),"")</f>
        <v xml:space="preserve">Fallzahlen Einrichtung: </v>
      </c>
      <c r="AB65" s="138">
        <f ca="1">IFERROR(INDIRECT(ADDRESS(COUNTIF($D$1:$D65,$D65)+3,COLUMN($AT64),4,1,$D65)),"")</f>
        <v>0</v>
      </c>
      <c r="AC65" s="138" t="str">
        <f t="shared" ca="1" si="4"/>
        <v/>
      </c>
      <c r="AD65" s="138" t="str">
        <f ca="1">IFERROR(IF(OR(AND(AE65="",AF65=""),AND(AE65=0,AF65=0),AND(AE65=CONCATENATE($D65,": "),AF65=""),AND(AE65=CONCATENATE($D65,": "),AF65=0)),"",MAX(AD$1:AD64)+1),"")</f>
        <v/>
      </c>
      <c r="AE65" s="138" t="str">
        <f ca="1">IFERROR(CONCATENATE($D65,": ",INDIRECT(ADDRESS(COUNTIF($D$1:$D65,$D65)+3,COLUMN($AV64),4,1,$D65))),"")</f>
        <v xml:space="preserve">Fallzahlen Einrichtung: </v>
      </c>
      <c r="AF65" s="138">
        <f ca="1">IFERROR(INDIRECT(ADDRESS(COUNTIF($D$1:$D65,$D65)+3,COLUMN($AW64),4,1,$D65)),"")</f>
        <v>0</v>
      </c>
    </row>
    <row r="66" spans="4:32" x14ac:dyDescent="0.25">
      <c r="D66" s="138" t="str">
        <f t="shared" si="0"/>
        <v>Fallzahlen Einrichtung</v>
      </c>
      <c r="E66" s="138" t="str">
        <f>CONCATENATE("Hinweis ",COUNTIF($D$1:D65,D66)+1)</f>
        <v>Hinweis 11</v>
      </c>
      <c r="F66" s="138" t="str">
        <f ca="1">IFERROR(IF(OR(AND(G66="",H66=""),AND(G66=0,H66=0),AND(G66=CONCATENATE(D66,": "),H66=""),AND(G66=CONCATENATE(D66,": "),H66=0)),"",MAX(F$1:F65)+1),"")</f>
        <v/>
      </c>
      <c r="G66" s="138" t="str">
        <f ca="1">IFERROR(CONCATENATE($D66,": ",INDIRECT(ADDRESS(COUNTIF($D$1:$D66,$D66)+3,COLUMN($AG65),4,1,$D66))),"")</f>
        <v xml:space="preserve">Fallzahlen Einrichtung: </v>
      </c>
      <c r="H66" s="138">
        <f ca="1">IFERROR(INDIRECT(ADDRESS(COUNTIF($D$1:$D66,$D66)+3,COLUMN($AD65),4,1,$D66)),"")</f>
        <v>0</v>
      </c>
      <c r="I66" s="138" t="str">
        <f>CONCATENATE("Abweichung ",COUNTIF($D$1:D65,D66)+1)</f>
        <v>Abweichung 11</v>
      </c>
      <c r="J66" s="138" t="str">
        <f ca="1">IFERROR(IF(OR(AND(K66="",L66=""),AND(K66=0,L66=0),AND(K66=CONCATENATE($D66,": "),L66=""),AND(K66=CONCATENATE($D66,": "),L66=0)),"",MAX(J$1:J65)+1),"")</f>
        <v/>
      </c>
      <c r="K66" s="138" t="str">
        <f ca="1">IFERROR(CONCATENATE($D66,": ",INDIRECT(ADDRESS(COUNTIF($D$1:$D66,$D66)+3,COLUMN($AJ65),4,1,$D66))),"")</f>
        <v xml:space="preserve">Fallzahlen Einrichtung: </v>
      </c>
      <c r="L66" s="138">
        <f ca="1">IFERROR(INDIRECT(ADDRESS(COUNTIF($D$1:$D66,$D66)+3,COLUMN($AK65),4,1,$D66)),"")</f>
        <v>0</v>
      </c>
      <c r="M66" s="138"/>
      <c r="N66" s="138"/>
      <c r="O66" s="138" t="str">
        <f t="shared" si="1"/>
        <v>Hinweis 11</v>
      </c>
      <c r="P66" s="138" t="str">
        <f ca="1">IFERROR(IF(OR(AND(Q66="",R66=""),AND(Q66=0,R66=0),AND(Q66=CONCATENATE($D66,": "),R66=""),AND(Q66=CONCATENATE($D66,": "),R66=0)),"",MAX(P$1:P65)+1),"")</f>
        <v/>
      </c>
      <c r="Q66" s="138" t="str">
        <f ca="1">IFERROR(CONCATENATE($D66,": ",INDIRECT(ADDRESS(COUNTIF($D$1:$D66,$D66)+3,COLUMN($AM65),4,1,$D66))),"")</f>
        <v xml:space="preserve">Fallzahlen Einrichtung: </v>
      </c>
      <c r="R66" s="138">
        <f ca="1">IFERROR(INDIRECT(ADDRESS(COUNTIF($D$1:$D66,$D66)+3,COLUMN($AN65),4,1,$D66)),"")</f>
        <v>0</v>
      </c>
      <c r="S66" s="138" t="str">
        <f t="shared" si="2"/>
        <v>Abweichung 11</v>
      </c>
      <c r="T66" s="138" t="str">
        <f ca="1">IFERROR(IF(OR(AND(U66="",V66=""),AND(U66=0,V66=0),AND(U66=CONCATENATE($D66,": "),V66=""),AND(U66=CONCATENATE($D66,": "),V66=0)),"",MAX(T$1:T65)+1),"")</f>
        <v/>
      </c>
      <c r="U66" s="138" t="str">
        <f ca="1">IFERROR(CONCATENATE($D66,": ",INDIRECT(ADDRESS(COUNTIF($D$1:$D66,$D66)+3,COLUMN($AP65),4,1,$D66))),"")</f>
        <v xml:space="preserve">Fallzahlen Einrichtung: </v>
      </c>
      <c r="V66" s="138">
        <f ca="1">IFERROR(INDIRECT(ADDRESS(COUNTIF($D$1:$D66,$D66)+3,COLUMN($AQ65),4,1,$D66)),"")</f>
        <v>0</v>
      </c>
      <c r="W66" s="138"/>
      <c r="X66" s="138"/>
      <c r="Y66" s="138">
        <f t="shared" si="3"/>
        <v>0</v>
      </c>
      <c r="Z66" s="138" t="str">
        <f ca="1">IFERROR(IF(OR(AND(AA66="",AB66=""),AND(AA66=0,AB66=0),AND(AA66=CONCATENATE($D66,": "),AB66=""),AND(AA66=CONCATENATE($D66,": "),AB66=0)),"",MAX(Z$1:Z65)+1),"")</f>
        <v/>
      </c>
      <c r="AA66" s="138" t="str">
        <f ca="1">IFERROR(CONCATENATE($D66,": ",INDIRECT(ADDRESS(COUNTIF($D$1:$D66,$D66)+3,COLUMN($AS65),4,1,$D66))),"")</f>
        <v xml:space="preserve">Fallzahlen Einrichtung: </v>
      </c>
      <c r="AB66" s="138">
        <f ca="1">IFERROR(INDIRECT(ADDRESS(COUNTIF($D$1:$D66,$D66)+3,COLUMN($AT65),4,1,$D66)),"")</f>
        <v>0</v>
      </c>
      <c r="AC66" s="138">
        <f t="shared" ca="1" si="4"/>
        <v>0</v>
      </c>
      <c r="AD66" s="138" t="str">
        <f ca="1">IFERROR(IF(OR(AND(AE66="",AF66=""),AND(AE66=0,AF66=0),AND(AE66=CONCATENATE($D66,": "),AF66=""),AND(AE66=CONCATENATE($D66,": "),AF66=0)),"",MAX(AD$1:AD65)+1),"")</f>
        <v/>
      </c>
      <c r="AE66" s="138" t="str">
        <f ca="1">IFERROR(CONCATENATE($D66,": ",INDIRECT(ADDRESS(COUNTIF($D$1:$D66,$D66)+3,COLUMN($AV65),4,1,$D66))),"")</f>
        <v xml:space="preserve">Fallzahlen Einrichtung: </v>
      </c>
      <c r="AF66" s="138">
        <f ca="1">IFERROR(INDIRECT(ADDRESS(COUNTIF($D$1:$D66,$D66)+3,COLUMN($AW65),4,1,$D66)),"")</f>
        <v>0</v>
      </c>
    </row>
    <row r="67" spans="4:32" x14ac:dyDescent="0.25">
      <c r="D67" s="138" t="str">
        <f t="shared" ref="D67:D130" si="5">VLOOKUP(ROUNDUP((ROW(D67)-1)/$C$2,0),$A$2:$B$15,2,0)</f>
        <v>Fallzahlen Einrichtung</v>
      </c>
      <c r="E67" s="138" t="str">
        <f>CONCATENATE("Hinweis ",COUNTIF($D$1:D66,D67)+1)</f>
        <v>Hinweis 12</v>
      </c>
      <c r="F67" s="138" t="str">
        <f ca="1">IFERROR(IF(OR(AND(G67="",H67=""),AND(G67=0,H67=0),AND(G67=CONCATENATE(D67,": "),H67=""),AND(G67=CONCATENATE(D67,": "),H67=0)),"",MAX(F$1:F66)+1),"")</f>
        <v/>
      </c>
      <c r="G67" s="138" t="str">
        <f ca="1">IFERROR(CONCATENATE($D67,": ",INDIRECT(ADDRESS(COUNTIF($D$1:$D67,$D67)+3,COLUMN($AG66),4,1,$D67))),"")</f>
        <v xml:space="preserve">Fallzahlen Einrichtung: </v>
      </c>
      <c r="H67" s="138">
        <f ca="1">IFERROR(INDIRECT(ADDRESS(COUNTIF($D$1:$D67,$D67)+3,COLUMN($AD66),4,1,$D67)),"")</f>
        <v>0</v>
      </c>
      <c r="I67" s="138" t="str">
        <f>CONCATENATE("Abweichung ",COUNTIF($D$1:D66,D67)+1)</f>
        <v>Abweichung 12</v>
      </c>
      <c r="J67" s="138" t="str">
        <f ca="1">IFERROR(IF(OR(AND(K67="",L67=""),AND(K67=0,L67=0),AND(K67=CONCATENATE($D67,": "),L67=""),AND(K67=CONCATENATE($D67,": "),L67=0)),"",MAX(J$1:J66)+1),"")</f>
        <v/>
      </c>
      <c r="K67" s="138" t="str">
        <f ca="1">IFERROR(CONCATENATE($D67,": ",INDIRECT(ADDRESS(COUNTIF($D$1:$D67,$D67)+3,COLUMN($AJ66),4,1,$D67))),"")</f>
        <v xml:space="preserve">Fallzahlen Einrichtung: </v>
      </c>
      <c r="L67" s="138">
        <f ca="1">IFERROR(INDIRECT(ADDRESS(COUNTIF($D$1:$D67,$D67)+3,COLUMN($AK66),4,1,$D67)),"")</f>
        <v>0</v>
      </c>
      <c r="M67" s="138"/>
      <c r="N67" s="138"/>
      <c r="O67" s="138" t="str">
        <f t="shared" ref="O67:O130" si="6">E67</f>
        <v>Hinweis 12</v>
      </c>
      <c r="P67" s="138" t="str">
        <f ca="1">IFERROR(IF(OR(AND(Q67="",R67=""),AND(Q67=0,R67=0),AND(Q67=CONCATENATE($D67,": "),R67=""),AND(Q67=CONCATENATE($D67,": "),R67=0)),"",MAX(P$1:P66)+1),"")</f>
        <v/>
      </c>
      <c r="Q67" s="138" t="str">
        <f ca="1">IFERROR(CONCATENATE($D67,": ",INDIRECT(ADDRESS(COUNTIF($D$1:$D67,$D67)+3,COLUMN($AM66),4,1,$D67))),"")</f>
        <v xml:space="preserve">Fallzahlen Einrichtung: </v>
      </c>
      <c r="R67" s="138">
        <f ca="1">IFERROR(INDIRECT(ADDRESS(COUNTIF($D$1:$D67,$D67)+3,COLUMN($AN66),4,1,$D67)),"")</f>
        <v>0</v>
      </c>
      <c r="S67" s="138" t="str">
        <f t="shared" ref="S67:S130" si="7">I67</f>
        <v>Abweichung 12</v>
      </c>
      <c r="T67" s="138" t="str">
        <f ca="1">IFERROR(IF(OR(AND(U67="",V67=""),AND(U67=0,V67=0),AND(U67=CONCATENATE($D67,": "),V67=""),AND(U67=CONCATENATE($D67,": "),V67=0)),"",MAX(T$1:T66)+1),"")</f>
        <v/>
      </c>
      <c r="U67" s="138" t="str">
        <f ca="1">IFERROR(CONCATENATE($D67,": ",INDIRECT(ADDRESS(COUNTIF($D$1:$D67,$D67)+3,COLUMN($AP66),4,1,$D67))),"")</f>
        <v xml:space="preserve">Fallzahlen Einrichtung: </v>
      </c>
      <c r="V67" s="138">
        <f ca="1">IFERROR(INDIRECT(ADDRESS(COUNTIF($D$1:$D67,$D67)+3,COLUMN($AQ66),4,1,$D67)),"")</f>
        <v>0</v>
      </c>
      <c r="W67" s="138"/>
      <c r="X67" s="138"/>
      <c r="Y67" s="138">
        <f t="shared" ref="Y67:Y130" si="8">N67</f>
        <v>0</v>
      </c>
      <c r="Z67" s="138" t="str">
        <f ca="1">IFERROR(IF(OR(AND(AA67="",AB67=""),AND(AA67=0,AB67=0),AND(AA67=CONCATENATE($D67,": "),AB67=""),AND(AA67=CONCATENATE($D67,": "),AB67=0)),"",MAX(Z$1:Z66)+1),"")</f>
        <v/>
      </c>
      <c r="AA67" s="138" t="str">
        <f ca="1">IFERROR(CONCATENATE($D67,": ",INDIRECT(ADDRESS(COUNTIF($D$1:$D67,$D67)+3,COLUMN($AS66),4,1,$D67))),"")</f>
        <v xml:space="preserve">Fallzahlen Einrichtung: </v>
      </c>
      <c r="AB67" s="138">
        <f ca="1">IFERROR(INDIRECT(ADDRESS(COUNTIF($D$1:$D67,$D67)+3,COLUMN($AT66),4,1,$D67)),"")</f>
        <v>0</v>
      </c>
      <c r="AC67" s="138">
        <f t="shared" ref="AC67:AC130" ca="1" si="9">R67</f>
        <v>0</v>
      </c>
      <c r="AD67" s="138" t="str">
        <f ca="1">IFERROR(IF(OR(AND(AE67="",AF67=""),AND(AE67=0,AF67=0),AND(AE67=CONCATENATE($D67,": "),AF67=""),AND(AE67=CONCATENATE($D67,": "),AF67=0)),"",MAX(AD$1:AD66)+1),"")</f>
        <v/>
      </c>
      <c r="AE67" s="138" t="str">
        <f ca="1">IFERROR(CONCATENATE($D67,": ",INDIRECT(ADDRESS(COUNTIF($D$1:$D67,$D67)+3,COLUMN($AV66),4,1,$D67))),"")</f>
        <v xml:space="preserve">Fallzahlen Einrichtung: </v>
      </c>
      <c r="AF67" s="138">
        <f ca="1">IFERROR(INDIRECT(ADDRESS(COUNTIF($D$1:$D67,$D67)+3,COLUMN($AW66),4,1,$D67)),"")</f>
        <v>0</v>
      </c>
    </row>
    <row r="68" spans="4:32" x14ac:dyDescent="0.25">
      <c r="D68" s="138" t="str">
        <f t="shared" si="5"/>
        <v>Fallzahlen Einrichtung</v>
      </c>
      <c r="E68" s="138" t="str">
        <f>CONCATENATE("Hinweis ",COUNTIF($D$1:D67,D68)+1)</f>
        <v>Hinweis 13</v>
      </c>
      <c r="F68" s="138" t="str">
        <f ca="1">IFERROR(IF(OR(AND(G68="",H68=""),AND(G68=0,H68=0),AND(G68=CONCATENATE(D68,": "),H68=""),AND(G68=CONCATENATE(D68,": "),H68=0)),"",MAX(F$1:F67)+1),"")</f>
        <v/>
      </c>
      <c r="G68" s="138" t="str">
        <f ca="1">IFERROR(CONCATENATE($D68,": ",INDIRECT(ADDRESS(COUNTIF($D$1:$D68,$D68)+3,COLUMN($AG67),4,1,$D68))),"")</f>
        <v xml:space="preserve">Fallzahlen Einrichtung: </v>
      </c>
      <c r="H68" s="138">
        <f ca="1">IFERROR(INDIRECT(ADDRESS(COUNTIF($D$1:$D68,$D68)+3,COLUMN($AD67),4,1,$D68)),"")</f>
        <v>0</v>
      </c>
      <c r="I68" s="138" t="str">
        <f>CONCATENATE("Abweichung ",COUNTIF($D$1:D67,D68)+1)</f>
        <v>Abweichung 13</v>
      </c>
      <c r="J68" s="138" t="str">
        <f ca="1">IFERROR(IF(OR(AND(K68="",L68=""),AND(K68=0,L68=0),AND(K68=CONCATENATE($D68,": "),L68=""),AND(K68=CONCATENATE($D68,": "),L68=0)),"",MAX(J$1:J67)+1),"")</f>
        <v/>
      </c>
      <c r="K68" s="138" t="str">
        <f ca="1">IFERROR(CONCATENATE($D68,": ",INDIRECT(ADDRESS(COUNTIF($D$1:$D68,$D68)+3,COLUMN($AJ67),4,1,$D68))),"")</f>
        <v xml:space="preserve">Fallzahlen Einrichtung: </v>
      </c>
      <c r="L68" s="138">
        <f ca="1">IFERROR(INDIRECT(ADDRESS(COUNTIF($D$1:$D68,$D68)+3,COLUMN($AK67),4,1,$D68)),"")</f>
        <v>0</v>
      </c>
      <c r="M68" s="138"/>
      <c r="N68" s="138"/>
      <c r="O68" s="138" t="str">
        <f t="shared" si="6"/>
        <v>Hinweis 13</v>
      </c>
      <c r="P68" s="138" t="str">
        <f ca="1">IFERROR(IF(OR(AND(Q68="",R68=""),AND(Q68=0,R68=0),AND(Q68=CONCATENATE($D68,": "),R68=""),AND(Q68=CONCATENATE($D68,": "),R68=0)),"",MAX(P$1:P67)+1),"")</f>
        <v/>
      </c>
      <c r="Q68" s="138" t="str">
        <f ca="1">IFERROR(CONCATENATE($D68,": ",INDIRECT(ADDRESS(COUNTIF($D$1:$D68,$D68)+3,COLUMN($AM67),4,1,$D68))),"")</f>
        <v xml:space="preserve">Fallzahlen Einrichtung: </v>
      </c>
      <c r="R68" s="138">
        <f ca="1">IFERROR(INDIRECT(ADDRESS(COUNTIF($D$1:$D68,$D68)+3,COLUMN($AN67),4,1,$D68)),"")</f>
        <v>0</v>
      </c>
      <c r="S68" s="138" t="str">
        <f t="shared" si="7"/>
        <v>Abweichung 13</v>
      </c>
      <c r="T68" s="138" t="str">
        <f ca="1">IFERROR(IF(OR(AND(U68="",V68=""),AND(U68=0,V68=0),AND(U68=CONCATENATE($D68,": "),V68=""),AND(U68=CONCATENATE($D68,": "),V68=0)),"",MAX(T$1:T67)+1),"")</f>
        <v/>
      </c>
      <c r="U68" s="138" t="str">
        <f ca="1">IFERROR(CONCATENATE($D68,": ",INDIRECT(ADDRESS(COUNTIF($D$1:$D68,$D68)+3,COLUMN($AP67),4,1,$D68))),"")</f>
        <v xml:space="preserve">Fallzahlen Einrichtung: </v>
      </c>
      <c r="V68" s="138">
        <f ca="1">IFERROR(INDIRECT(ADDRESS(COUNTIF($D$1:$D68,$D68)+3,COLUMN($AQ67),4,1,$D68)),"")</f>
        <v>0</v>
      </c>
      <c r="W68" s="138"/>
      <c r="X68" s="138"/>
      <c r="Y68" s="138">
        <f t="shared" si="8"/>
        <v>0</v>
      </c>
      <c r="Z68" s="138" t="str">
        <f ca="1">IFERROR(IF(OR(AND(AA68="",AB68=""),AND(AA68=0,AB68=0),AND(AA68=CONCATENATE($D68,": "),AB68=""),AND(AA68=CONCATENATE($D68,": "),AB68=0)),"",MAX(Z$1:Z67)+1),"")</f>
        <v/>
      </c>
      <c r="AA68" s="138" t="str">
        <f ca="1">IFERROR(CONCATENATE($D68,": ",INDIRECT(ADDRESS(COUNTIF($D$1:$D68,$D68)+3,COLUMN($AS67),4,1,$D68))),"")</f>
        <v xml:space="preserve">Fallzahlen Einrichtung: </v>
      </c>
      <c r="AB68" s="138">
        <f ca="1">IFERROR(INDIRECT(ADDRESS(COUNTIF($D$1:$D68,$D68)+3,COLUMN($AT67),4,1,$D68)),"")</f>
        <v>0</v>
      </c>
      <c r="AC68" s="138">
        <f t="shared" ca="1" si="9"/>
        <v>0</v>
      </c>
      <c r="AD68" s="138" t="str">
        <f ca="1">IFERROR(IF(OR(AND(AE68="",AF68=""),AND(AE68=0,AF68=0),AND(AE68=CONCATENATE($D68,": "),AF68=""),AND(AE68=CONCATENATE($D68,": "),AF68=0)),"",MAX(AD$1:AD67)+1),"")</f>
        <v/>
      </c>
      <c r="AE68" s="138" t="str">
        <f ca="1">IFERROR(CONCATENATE($D68,": ",INDIRECT(ADDRESS(COUNTIF($D$1:$D68,$D68)+3,COLUMN($AV67),4,1,$D68))),"")</f>
        <v xml:space="preserve">Fallzahlen Einrichtung: </v>
      </c>
      <c r="AF68" s="138">
        <f ca="1">IFERROR(INDIRECT(ADDRESS(COUNTIF($D$1:$D68,$D68)+3,COLUMN($AW67),4,1,$D68)),"")</f>
        <v>0</v>
      </c>
    </row>
    <row r="69" spans="4:32" x14ac:dyDescent="0.25">
      <c r="D69" s="138" t="str">
        <f t="shared" si="5"/>
        <v>Fallzahlen Einrichtung</v>
      </c>
      <c r="E69" s="138" t="str">
        <f>CONCATENATE("Hinweis ",COUNTIF($D$1:D68,D69)+1)</f>
        <v>Hinweis 14</v>
      </c>
      <c r="F69" s="138" t="str">
        <f ca="1">IFERROR(IF(OR(AND(G69="",H69=""),AND(G69=0,H69=0),AND(G69=CONCATENATE(D69,": "),H69=""),AND(G69=CONCATENATE(D69,": "),H69=0)),"",MAX(F$1:F68)+1),"")</f>
        <v/>
      </c>
      <c r="G69" s="138" t="str">
        <f ca="1">IFERROR(CONCATENATE($D69,": ",INDIRECT(ADDRESS(COUNTIF($D$1:$D69,$D69)+3,COLUMN($AG68),4,1,$D69))),"")</f>
        <v xml:space="preserve">Fallzahlen Einrichtung: </v>
      </c>
      <c r="H69" s="138">
        <f ca="1">IFERROR(INDIRECT(ADDRESS(COUNTIF($D$1:$D69,$D69)+3,COLUMN($AD68),4,1,$D69)),"")</f>
        <v>0</v>
      </c>
      <c r="I69" s="138" t="str">
        <f>CONCATENATE("Abweichung ",COUNTIF($D$1:D68,D69)+1)</f>
        <v>Abweichung 14</v>
      </c>
      <c r="J69" s="138" t="str">
        <f ca="1">IFERROR(IF(OR(AND(K69="",L69=""),AND(K69=0,L69=0),AND(K69=CONCATENATE($D69,": "),L69=""),AND(K69=CONCATENATE($D69,": "),L69=0)),"",MAX(J$1:J68)+1),"")</f>
        <v/>
      </c>
      <c r="K69" s="138" t="str">
        <f ca="1">IFERROR(CONCATENATE($D69,": ",INDIRECT(ADDRESS(COUNTIF($D$1:$D69,$D69)+3,COLUMN($AJ68),4,1,$D69))),"")</f>
        <v xml:space="preserve">Fallzahlen Einrichtung: </v>
      </c>
      <c r="L69" s="138">
        <f ca="1">IFERROR(INDIRECT(ADDRESS(COUNTIF($D$1:$D69,$D69)+3,COLUMN($AK68),4,1,$D69)),"")</f>
        <v>0</v>
      </c>
      <c r="M69" s="138"/>
      <c r="N69" s="138"/>
      <c r="O69" s="138" t="str">
        <f t="shared" si="6"/>
        <v>Hinweis 14</v>
      </c>
      <c r="P69" s="138" t="str">
        <f ca="1">IFERROR(IF(OR(AND(Q69="",R69=""),AND(Q69=0,R69=0),AND(Q69=CONCATENATE($D69,": "),R69=""),AND(Q69=CONCATENATE($D69,": "),R69=0)),"",MAX(P$1:P68)+1),"")</f>
        <v/>
      </c>
      <c r="Q69" s="138" t="str">
        <f ca="1">IFERROR(CONCATENATE($D69,": ",INDIRECT(ADDRESS(COUNTIF($D$1:$D69,$D69)+3,COLUMN($AM68),4,1,$D69))),"")</f>
        <v xml:space="preserve">Fallzahlen Einrichtung: </v>
      </c>
      <c r="R69" s="138">
        <f ca="1">IFERROR(INDIRECT(ADDRESS(COUNTIF($D$1:$D69,$D69)+3,COLUMN($AN68),4,1,$D69)),"")</f>
        <v>0</v>
      </c>
      <c r="S69" s="138" t="str">
        <f t="shared" si="7"/>
        <v>Abweichung 14</v>
      </c>
      <c r="T69" s="138" t="str">
        <f ca="1">IFERROR(IF(OR(AND(U69="",V69=""),AND(U69=0,V69=0),AND(U69=CONCATENATE($D69,": "),V69=""),AND(U69=CONCATENATE($D69,": "),V69=0)),"",MAX(T$1:T68)+1),"")</f>
        <v/>
      </c>
      <c r="U69" s="138" t="str">
        <f ca="1">IFERROR(CONCATENATE($D69,": ",INDIRECT(ADDRESS(COUNTIF($D$1:$D69,$D69)+3,COLUMN($AP68),4,1,$D69))),"")</f>
        <v xml:space="preserve">Fallzahlen Einrichtung: </v>
      </c>
      <c r="V69" s="138">
        <f ca="1">IFERROR(INDIRECT(ADDRESS(COUNTIF($D$1:$D69,$D69)+3,COLUMN($AQ68),4,1,$D69)),"")</f>
        <v>0</v>
      </c>
      <c r="W69" s="138"/>
      <c r="X69" s="138"/>
      <c r="Y69" s="138">
        <f t="shared" si="8"/>
        <v>0</v>
      </c>
      <c r="Z69" s="138" t="str">
        <f ca="1">IFERROR(IF(OR(AND(AA69="",AB69=""),AND(AA69=0,AB69=0),AND(AA69=CONCATENATE($D69,": "),AB69=""),AND(AA69=CONCATENATE($D69,": "),AB69=0)),"",MAX(Z$1:Z68)+1),"")</f>
        <v/>
      </c>
      <c r="AA69" s="138" t="str">
        <f ca="1">IFERROR(CONCATENATE($D69,": ",INDIRECT(ADDRESS(COUNTIF($D$1:$D69,$D69)+3,COLUMN($AS68),4,1,$D69))),"")</f>
        <v xml:space="preserve">Fallzahlen Einrichtung: </v>
      </c>
      <c r="AB69" s="138">
        <f ca="1">IFERROR(INDIRECT(ADDRESS(COUNTIF($D$1:$D69,$D69)+3,COLUMN($AT68),4,1,$D69)),"")</f>
        <v>0</v>
      </c>
      <c r="AC69" s="138">
        <f t="shared" ca="1" si="9"/>
        <v>0</v>
      </c>
      <c r="AD69" s="138" t="str">
        <f ca="1">IFERROR(IF(OR(AND(AE69="",AF69=""),AND(AE69=0,AF69=0),AND(AE69=CONCATENATE($D69,": "),AF69=""),AND(AE69=CONCATENATE($D69,": "),AF69=0)),"",MAX(AD$1:AD68)+1),"")</f>
        <v/>
      </c>
      <c r="AE69" s="138" t="str">
        <f ca="1">IFERROR(CONCATENATE($D69,": ",INDIRECT(ADDRESS(COUNTIF($D$1:$D69,$D69)+3,COLUMN($AV68),4,1,$D69))),"")</f>
        <v xml:space="preserve">Fallzahlen Einrichtung: </v>
      </c>
      <c r="AF69" s="138">
        <f ca="1">IFERROR(INDIRECT(ADDRESS(COUNTIF($D$1:$D69,$D69)+3,COLUMN($AW68),4,1,$D69)),"")</f>
        <v>0</v>
      </c>
    </row>
    <row r="70" spans="4:32" x14ac:dyDescent="0.25">
      <c r="D70" s="138" t="str">
        <f t="shared" si="5"/>
        <v>Fallzahlen Einrichtung</v>
      </c>
      <c r="E70" s="138" t="str">
        <f>CONCATENATE("Hinweis ",COUNTIF($D$1:D69,D70)+1)</f>
        <v>Hinweis 15</v>
      </c>
      <c r="F70" s="138" t="str">
        <f ca="1">IFERROR(IF(OR(AND(G70="",H70=""),AND(G70=0,H70=0),AND(G70=CONCATENATE(D70,": "),H70=""),AND(G70=CONCATENATE(D70,": "),H70=0)),"",MAX(F$1:F69)+1),"")</f>
        <v/>
      </c>
      <c r="G70" s="138" t="str">
        <f ca="1">IFERROR(CONCATENATE($D70,": ",INDIRECT(ADDRESS(COUNTIF($D$1:$D70,$D70)+3,COLUMN($AG69),4,1,$D70))),"")</f>
        <v xml:space="preserve">Fallzahlen Einrichtung: </v>
      </c>
      <c r="H70" s="138">
        <f ca="1">IFERROR(INDIRECT(ADDRESS(COUNTIF($D$1:$D70,$D70)+3,COLUMN($AD69),4,1,$D70)),"")</f>
        <v>0</v>
      </c>
      <c r="I70" s="138" t="str">
        <f>CONCATENATE("Abweichung ",COUNTIF($D$1:D69,D70)+1)</f>
        <v>Abweichung 15</v>
      </c>
      <c r="J70" s="138" t="str">
        <f ca="1">IFERROR(IF(OR(AND(K70="",L70=""),AND(K70=0,L70=0),AND(K70=CONCATENATE($D70,": "),L70=""),AND(K70=CONCATENATE($D70,": "),L70=0)),"",MAX(J$1:J69)+1),"")</f>
        <v/>
      </c>
      <c r="K70" s="138" t="str">
        <f ca="1">IFERROR(CONCATENATE($D70,": ",INDIRECT(ADDRESS(COUNTIF($D$1:$D70,$D70)+3,COLUMN($AJ69),4,1,$D70))),"")</f>
        <v xml:space="preserve">Fallzahlen Einrichtung: </v>
      </c>
      <c r="L70" s="138">
        <f ca="1">IFERROR(INDIRECT(ADDRESS(COUNTIF($D$1:$D70,$D70)+3,COLUMN($AK69),4,1,$D70)),"")</f>
        <v>0</v>
      </c>
      <c r="M70" s="138"/>
      <c r="N70" s="138"/>
      <c r="O70" s="138" t="str">
        <f t="shared" si="6"/>
        <v>Hinweis 15</v>
      </c>
      <c r="P70" s="138" t="str">
        <f ca="1">IFERROR(IF(OR(AND(Q70="",R70=""),AND(Q70=0,R70=0),AND(Q70=CONCATENATE($D70,": "),R70=""),AND(Q70=CONCATENATE($D70,": "),R70=0)),"",MAX(P$1:P69)+1),"")</f>
        <v/>
      </c>
      <c r="Q70" s="138" t="str">
        <f ca="1">IFERROR(CONCATENATE($D70,": ",INDIRECT(ADDRESS(COUNTIF($D$1:$D70,$D70)+3,COLUMN($AM69),4,1,$D70))),"")</f>
        <v xml:space="preserve">Fallzahlen Einrichtung: </v>
      </c>
      <c r="R70" s="138">
        <f ca="1">IFERROR(INDIRECT(ADDRESS(COUNTIF($D$1:$D70,$D70)+3,COLUMN($AN69),4,1,$D70)),"")</f>
        <v>0</v>
      </c>
      <c r="S70" s="138" t="str">
        <f t="shared" si="7"/>
        <v>Abweichung 15</v>
      </c>
      <c r="T70" s="138" t="str">
        <f ca="1">IFERROR(IF(OR(AND(U70="",V70=""),AND(U70=0,V70=0),AND(U70=CONCATENATE($D70,": "),V70=""),AND(U70=CONCATENATE($D70,": "),V70=0)),"",MAX(T$1:T69)+1),"")</f>
        <v/>
      </c>
      <c r="U70" s="138" t="str">
        <f ca="1">IFERROR(CONCATENATE($D70,": ",INDIRECT(ADDRESS(COUNTIF($D$1:$D70,$D70)+3,COLUMN($AP69),4,1,$D70))),"")</f>
        <v xml:space="preserve">Fallzahlen Einrichtung: </v>
      </c>
      <c r="V70" s="138">
        <f ca="1">IFERROR(INDIRECT(ADDRESS(COUNTIF($D$1:$D70,$D70)+3,COLUMN($AQ69),4,1,$D70)),"")</f>
        <v>0</v>
      </c>
      <c r="W70" s="138"/>
      <c r="X70" s="138"/>
      <c r="Y70" s="138">
        <f t="shared" si="8"/>
        <v>0</v>
      </c>
      <c r="Z70" s="138" t="str">
        <f ca="1">IFERROR(IF(OR(AND(AA70="",AB70=""),AND(AA70=0,AB70=0),AND(AA70=CONCATENATE($D70,": "),AB70=""),AND(AA70=CONCATENATE($D70,": "),AB70=0)),"",MAX(Z$1:Z69)+1),"")</f>
        <v/>
      </c>
      <c r="AA70" s="138" t="str">
        <f ca="1">IFERROR(CONCATENATE($D70,": ",INDIRECT(ADDRESS(COUNTIF($D$1:$D70,$D70)+3,COLUMN($AS69),4,1,$D70))),"")</f>
        <v xml:space="preserve">Fallzahlen Einrichtung: </v>
      </c>
      <c r="AB70" s="138">
        <f ca="1">IFERROR(INDIRECT(ADDRESS(COUNTIF($D$1:$D70,$D70)+3,COLUMN($AT69),4,1,$D70)),"")</f>
        <v>0</v>
      </c>
      <c r="AC70" s="138">
        <f t="shared" ca="1" si="9"/>
        <v>0</v>
      </c>
      <c r="AD70" s="138" t="str">
        <f ca="1">IFERROR(IF(OR(AND(AE70="",AF70=""),AND(AE70=0,AF70=0),AND(AE70=CONCATENATE($D70,": "),AF70=""),AND(AE70=CONCATENATE($D70,": "),AF70=0)),"",MAX(AD$1:AD69)+1),"")</f>
        <v/>
      </c>
      <c r="AE70" s="138" t="str">
        <f ca="1">IFERROR(CONCATENATE($D70,": ",INDIRECT(ADDRESS(COUNTIF($D$1:$D70,$D70)+3,COLUMN($AV69),4,1,$D70))),"")</f>
        <v xml:space="preserve">Fallzahlen Einrichtung: </v>
      </c>
      <c r="AF70" s="138">
        <f ca="1">IFERROR(INDIRECT(ADDRESS(COUNTIF($D$1:$D70,$D70)+3,COLUMN($AW69),4,1,$D70)),"")</f>
        <v>0</v>
      </c>
    </row>
    <row r="71" spans="4:32" x14ac:dyDescent="0.25">
      <c r="D71" s="138" t="str">
        <f t="shared" si="5"/>
        <v>Fallzahlen Einrichtung</v>
      </c>
      <c r="E71" s="138" t="str">
        <f>CONCATENATE("Hinweis ",COUNTIF($D$1:D70,D71)+1)</f>
        <v>Hinweis 16</v>
      </c>
      <c r="F71" s="138" t="str">
        <f ca="1">IFERROR(IF(OR(AND(G71="",H71=""),AND(G71=0,H71=0),AND(G71=CONCATENATE(D71,": "),H71=""),AND(G71=CONCATENATE(D71,": "),H71=0)),"",MAX(F$1:F70)+1),"")</f>
        <v/>
      </c>
      <c r="G71" s="138" t="str">
        <f ca="1">IFERROR(CONCATENATE($D71,": ",INDIRECT(ADDRESS(COUNTIF($D$1:$D71,$D71)+3,COLUMN($AG70),4,1,$D71))),"")</f>
        <v xml:space="preserve">Fallzahlen Einrichtung: </v>
      </c>
      <c r="H71" s="138">
        <f ca="1">IFERROR(INDIRECT(ADDRESS(COUNTIF($D$1:$D71,$D71)+3,COLUMN($AD70),4,1,$D71)),"")</f>
        <v>0</v>
      </c>
      <c r="I71" s="138" t="str">
        <f>CONCATENATE("Abweichung ",COUNTIF($D$1:D70,D71)+1)</f>
        <v>Abweichung 16</v>
      </c>
      <c r="J71" s="138" t="str">
        <f ca="1">IFERROR(IF(OR(AND(K71="",L71=""),AND(K71=0,L71=0),AND(K71=CONCATENATE($D71,": "),L71=""),AND(K71=CONCATENATE($D71,": "),L71=0)),"",MAX(J$1:J70)+1),"")</f>
        <v/>
      </c>
      <c r="K71" s="138" t="str">
        <f ca="1">IFERROR(CONCATENATE($D71,": ",INDIRECT(ADDRESS(COUNTIF($D$1:$D71,$D71)+3,COLUMN($AJ70),4,1,$D71))),"")</f>
        <v xml:space="preserve">Fallzahlen Einrichtung: </v>
      </c>
      <c r="L71" s="138">
        <f ca="1">IFERROR(INDIRECT(ADDRESS(COUNTIF($D$1:$D71,$D71)+3,COLUMN($AK70),4,1,$D71)),"")</f>
        <v>0</v>
      </c>
      <c r="M71" s="138"/>
      <c r="N71" s="138"/>
      <c r="O71" s="138" t="str">
        <f t="shared" si="6"/>
        <v>Hinweis 16</v>
      </c>
      <c r="P71" s="138" t="str">
        <f ca="1">IFERROR(IF(OR(AND(Q71="",R71=""),AND(Q71=0,R71=0),AND(Q71=CONCATENATE($D71,": "),R71=""),AND(Q71=CONCATENATE($D71,": "),R71=0)),"",MAX(P$1:P70)+1),"")</f>
        <v/>
      </c>
      <c r="Q71" s="138" t="str">
        <f ca="1">IFERROR(CONCATENATE($D71,": ",INDIRECT(ADDRESS(COUNTIF($D$1:$D71,$D71)+3,COLUMN($AM70),4,1,$D71))),"")</f>
        <v xml:space="preserve">Fallzahlen Einrichtung: </v>
      </c>
      <c r="R71" s="138">
        <f ca="1">IFERROR(INDIRECT(ADDRESS(COUNTIF($D$1:$D71,$D71)+3,COLUMN($AN70),4,1,$D71)),"")</f>
        <v>0</v>
      </c>
      <c r="S71" s="138" t="str">
        <f t="shared" si="7"/>
        <v>Abweichung 16</v>
      </c>
      <c r="T71" s="138" t="str">
        <f ca="1">IFERROR(IF(OR(AND(U71="",V71=""),AND(U71=0,V71=0),AND(U71=CONCATENATE($D71,": "),V71=""),AND(U71=CONCATENATE($D71,": "),V71=0)),"",MAX(T$1:T70)+1),"")</f>
        <v/>
      </c>
      <c r="U71" s="138" t="str">
        <f ca="1">IFERROR(CONCATENATE($D71,": ",INDIRECT(ADDRESS(COUNTIF($D$1:$D71,$D71)+3,COLUMN($AP70),4,1,$D71))),"")</f>
        <v xml:space="preserve">Fallzahlen Einrichtung: </v>
      </c>
      <c r="V71" s="138">
        <f ca="1">IFERROR(INDIRECT(ADDRESS(COUNTIF($D$1:$D71,$D71)+3,COLUMN($AQ70),4,1,$D71)),"")</f>
        <v>0</v>
      </c>
      <c r="W71" s="138"/>
      <c r="X71" s="138"/>
      <c r="Y71" s="138">
        <f t="shared" si="8"/>
        <v>0</v>
      </c>
      <c r="Z71" s="138" t="str">
        <f ca="1">IFERROR(IF(OR(AND(AA71="",AB71=""),AND(AA71=0,AB71=0),AND(AA71=CONCATENATE($D71,": "),AB71=""),AND(AA71=CONCATENATE($D71,": "),AB71=0)),"",MAX(Z$1:Z70)+1),"")</f>
        <v/>
      </c>
      <c r="AA71" s="138" t="str">
        <f ca="1">IFERROR(CONCATENATE($D71,": ",INDIRECT(ADDRESS(COUNTIF($D$1:$D71,$D71)+3,COLUMN($AS70),4,1,$D71))),"")</f>
        <v xml:space="preserve">Fallzahlen Einrichtung: </v>
      </c>
      <c r="AB71" s="138">
        <f ca="1">IFERROR(INDIRECT(ADDRESS(COUNTIF($D$1:$D71,$D71)+3,COLUMN($AT70),4,1,$D71)),"")</f>
        <v>0</v>
      </c>
      <c r="AC71" s="138">
        <f t="shared" ca="1" si="9"/>
        <v>0</v>
      </c>
      <c r="AD71" s="138" t="str">
        <f ca="1">IFERROR(IF(OR(AND(AE71="",AF71=""),AND(AE71=0,AF71=0),AND(AE71=CONCATENATE($D71,": "),AF71=""),AND(AE71=CONCATENATE($D71,": "),AF71=0)),"",MAX(AD$1:AD70)+1),"")</f>
        <v/>
      </c>
      <c r="AE71" s="138" t="str">
        <f ca="1">IFERROR(CONCATENATE($D71,": ",INDIRECT(ADDRESS(COUNTIF($D$1:$D71,$D71)+3,COLUMN($AV70),4,1,$D71))),"")</f>
        <v xml:space="preserve">Fallzahlen Einrichtung: </v>
      </c>
      <c r="AF71" s="138">
        <f ca="1">IFERROR(INDIRECT(ADDRESS(COUNTIF($D$1:$D71,$D71)+3,COLUMN($AW70),4,1,$D71)),"")</f>
        <v>0</v>
      </c>
    </row>
    <row r="72" spans="4:32" x14ac:dyDescent="0.25">
      <c r="D72" s="138" t="str">
        <f t="shared" si="5"/>
        <v>Fallzahlen Einrichtung</v>
      </c>
      <c r="E72" s="138" t="str">
        <f>CONCATENATE("Hinweis ",COUNTIF($D$1:D71,D72)+1)</f>
        <v>Hinweis 17</v>
      </c>
      <c r="F72" s="138" t="str">
        <f ca="1">IFERROR(IF(OR(AND(G72="",H72=""),AND(G72=0,H72=0),AND(G72=CONCATENATE(D72,": "),H72=""),AND(G72=CONCATENATE(D72,": "),H72=0)),"",MAX(F$1:F71)+1),"")</f>
        <v/>
      </c>
      <c r="G72" s="138" t="str">
        <f ca="1">IFERROR(CONCATENATE($D72,": ",INDIRECT(ADDRESS(COUNTIF($D$1:$D72,$D72)+3,COLUMN($AG71),4,1,$D72))),"")</f>
        <v xml:space="preserve">Fallzahlen Einrichtung: </v>
      </c>
      <c r="H72" s="138">
        <f ca="1">IFERROR(INDIRECT(ADDRESS(COUNTIF($D$1:$D72,$D72)+3,COLUMN($AD71),4,1,$D72)),"")</f>
        <v>0</v>
      </c>
      <c r="I72" s="138" t="str">
        <f>CONCATENATE("Abweichung ",COUNTIF($D$1:D71,D72)+1)</f>
        <v>Abweichung 17</v>
      </c>
      <c r="J72" s="138" t="str">
        <f ca="1">IFERROR(IF(OR(AND(K72="",L72=""),AND(K72=0,L72=0),AND(K72=CONCATENATE($D72,": "),L72=""),AND(K72=CONCATENATE($D72,": "),L72=0)),"",MAX(J$1:J71)+1),"")</f>
        <v/>
      </c>
      <c r="K72" s="138" t="str">
        <f ca="1">IFERROR(CONCATENATE($D72,": ",INDIRECT(ADDRESS(COUNTIF($D$1:$D72,$D72)+3,COLUMN($AJ71),4,1,$D72))),"")</f>
        <v xml:space="preserve">Fallzahlen Einrichtung: </v>
      </c>
      <c r="L72" s="138">
        <f ca="1">IFERROR(INDIRECT(ADDRESS(COUNTIF($D$1:$D72,$D72)+3,COLUMN($AK71),4,1,$D72)),"")</f>
        <v>0</v>
      </c>
      <c r="M72" s="138"/>
      <c r="N72" s="138"/>
      <c r="O72" s="138" t="str">
        <f t="shared" si="6"/>
        <v>Hinweis 17</v>
      </c>
      <c r="P72" s="138" t="str">
        <f ca="1">IFERROR(IF(OR(AND(Q72="",R72=""),AND(Q72=0,R72=0),AND(Q72=CONCATENATE($D72,": "),R72=""),AND(Q72=CONCATENATE($D72,": "),R72=0)),"",MAX(P$1:P71)+1),"")</f>
        <v/>
      </c>
      <c r="Q72" s="138" t="str">
        <f ca="1">IFERROR(CONCATENATE($D72,": ",INDIRECT(ADDRESS(COUNTIF($D$1:$D72,$D72)+3,COLUMN($AM71),4,1,$D72))),"")</f>
        <v xml:space="preserve">Fallzahlen Einrichtung: </v>
      </c>
      <c r="R72" s="138">
        <f ca="1">IFERROR(INDIRECT(ADDRESS(COUNTIF($D$1:$D72,$D72)+3,COLUMN($AN71),4,1,$D72)),"")</f>
        <v>0</v>
      </c>
      <c r="S72" s="138" t="str">
        <f t="shared" si="7"/>
        <v>Abweichung 17</v>
      </c>
      <c r="T72" s="138" t="str">
        <f ca="1">IFERROR(IF(OR(AND(U72="",V72=""),AND(U72=0,V72=0),AND(U72=CONCATENATE($D72,": "),V72=""),AND(U72=CONCATENATE($D72,": "),V72=0)),"",MAX(T$1:T71)+1),"")</f>
        <v/>
      </c>
      <c r="U72" s="138" t="str">
        <f ca="1">IFERROR(CONCATENATE($D72,": ",INDIRECT(ADDRESS(COUNTIF($D$1:$D72,$D72)+3,COLUMN($AP71),4,1,$D72))),"")</f>
        <v xml:space="preserve">Fallzahlen Einrichtung: </v>
      </c>
      <c r="V72" s="138">
        <f ca="1">IFERROR(INDIRECT(ADDRESS(COUNTIF($D$1:$D72,$D72)+3,COLUMN($AQ71),4,1,$D72)),"")</f>
        <v>0</v>
      </c>
      <c r="W72" s="138"/>
      <c r="X72" s="138"/>
      <c r="Y72" s="138">
        <f t="shared" si="8"/>
        <v>0</v>
      </c>
      <c r="Z72" s="138" t="str">
        <f ca="1">IFERROR(IF(OR(AND(AA72="",AB72=""),AND(AA72=0,AB72=0),AND(AA72=CONCATENATE($D72,": "),AB72=""),AND(AA72=CONCATENATE($D72,": "),AB72=0)),"",MAX(Z$1:Z71)+1),"")</f>
        <v/>
      </c>
      <c r="AA72" s="138" t="str">
        <f ca="1">IFERROR(CONCATENATE($D72,": ",INDIRECT(ADDRESS(COUNTIF($D$1:$D72,$D72)+3,COLUMN($AS71),4,1,$D72))),"")</f>
        <v xml:space="preserve">Fallzahlen Einrichtung: </v>
      </c>
      <c r="AB72" s="138">
        <f ca="1">IFERROR(INDIRECT(ADDRESS(COUNTIF($D$1:$D72,$D72)+3,COLUMN($AT71),4,1,$D72)),"")</f>
        <v>0</v>
      </c>
      <c r="AC72" s="138">
        <f t="shared" ca="1" si="9"/>
        <v>0</v>
      </c>
      <c r="AD72" s="138" t="str">
        <f ca="1">IFERROR(IF(OR(AND(AE72="",AF72=""),AND(AE72=0,AF72=0),AND(AE72=CONCATENATE($D72,": "),AF72=""),AND(AE72=CONCATENATE($D72,": "),AF72=0)),"",MAX(AD$1:AD71)+1),"")</f>
        <v/>
      </c>
      <c r="AE72" s="138" t="str">
        <f ca="1">IFERROR(CONCATENATE($D72,": ",INDIRECT(ADDRESS(COUNTIF($D$1:$D72,$D72)+3,COLUMN($AV71),4,1,$D72))),"")</f>
        <v xml:space="preserve">Fallzahlen Einrichtung: </v>
      </c>
      <c r="AF72" s="138">
        <f ca="1">IFERROR(INDIRECT(ADDRESS(COUNTIF($D$1:$D72,$D72)+3,COLUMN($AW71),4,1,$D72)),"")</f>
        <v>0</v>
      </c>
    </row>
    <row r="73" spans="4:32" x14ac:dyDescent="0.25">
      <c r="D73" s="138" t="str">
        <f t="shared" si="5"/>
        <v>Fallzahlen Einrichtung</v>
      </c>
      <c r="E73" s="138" t="str">
        <f>CONCATENATE("Hinweis ",COUNTIF($D$1:D72,D73)+1)</f>
        <v>Hinweis 18</v>
      </c>
      <c r="F73" s="138" t="str">
        <f ca="1">IFERROR(IF(OR(AND(G73="",H73=""),AND(G73=0,H73=0),AND(G73=CONCATENATE(D73,": "),H73=""),AND(G73=CONCATENATE(D73,": "),H73=0)),"",MAX(F$1:F72)+1),"")</f>
        <v/>
      </c>
      <c r="G73" s="138" t="str">
        <f ca="1">IFERROR(CONCATENATE($D73,": ",INDIRECT(ADDRESS(COUNTIF($D$1:$D73,$D73)+3,COLUMN($AG72),4,1,$D73))),"")</f>
        <v xml:space="preserve">Fallzahlen Einrichtung: </v>
      </c>
      <c r="H73" s="138">
        <f ca="1">IFERROR(INDIRECT(ADDRESS(COUNTIF($D$1:$D73,$D73)+3,COLUMN($AD72),4,1,$D73)),"")</f>
        <v>0</v>
      </c>
      <c r="I73" s="138" t="str">
        <f>CONCATENATE("Abweichung ",COUNTIF($D$1:D72,D73)+1)</f>
        <v>Abweichung 18</v>
      </c>
      <c r="J73" s="138" t="str">
        <f ca="1">IFERROR(IF(OR(AND(K73="",L73=""),AND(K73=0,L73=0),AND(K73=CONCATENATE($D73,": "),L73=""),AND(K73=CONCATENATE($D73,": "),L73=0)),"",MAX(J$1:J72)+1),"")</f>
        <v/>
      </c>
      <c r="K73" s="138" t="str">
        <f ca="1">IFERROR(CONCATENATE($D73,": ",INDIRECT(ADDRESS(COUNTIF($D$1:$D73,$D73)+3,COLUMN($AJ72),4,1,$D73))),"")</f>
        <v xml:space="preserve">Fallzahlen Einrichtung: </v>
      </c>
      <c r="L73" s="138">
        <f ca="1">IFERROR(INDIRECT(ADDRESS(COUNTIF($D$1:$D73,$D73)+3,COLUMN($AK72),4,1,$D73)),"")</f>
        <v>0</v>
      </c>
      <c r="M73" s="138"/>
      <c r="N73" s="138"/>
      <c r="O73" s="138" t="str">
        <f t="shared" si="6"/>
        <v>Hinweis 18</v>
      </c>
      <c r="P73" s="138" t="str">
        <f ca="1">IFERROR(IF(OR(AND(Q73="",R73=""),AND(Q73=0,R73=0),AND(Q73=CONCATENATE($D73,": "),R73=""),AND(Q73=CONCATENATE($D73,": "),R73=0)),"",MAX(P$1:P72)+1),"")</f>
        <v/>
      </c>
      <c r="Q73" s="138" t="str">
        <f ca="1">IFERROR(CONCATENATE($D73,": ",INDIRECT(ADDRESS(COUNTIF($D$1:$D73,$D73)+3,COLUMN($AM72),4,1,$D73))),"")</f>
        <v xml:space="preserve">Fallzahlen Einrichtung: </v>
      </c>
      <c r="R73" s="138">
        <f ca="1">IFERROR(INDIRECT(ADDRESS(COUNTIF($D$1:$D73,$D73)+3,COLUMN($AN72),4,1,$D73)),"")</f>
        <v>0</v>
      </c>
      <c r="S73" s="138" t="str">
        <f t="shared" si="7"/>
        <v>Abweichung 18</v>
      </c>
      <c r="T73" s="138" t="str">
        <f ca="1">IFERROR(IF(OR(AND(U73="",V73=""),AND(U73=0,V73=0),AND(U73=CONCATENATE($D73,": "),V73=""),AND(U73=CONCATENATE($D73,": "),V73=0)),"",MAX(T$1:T72)+1),"")</f>
        <v/>
      </c>
      <c r="U73" s="138" t="str">
        <f ca="1">IFERROR(CONCATENATE($D73,": ",INDIRECT(ADDRESS(COUNTIF($D$1:$D73,$D73)+3,COLUMN($AP72),4,1,$D73))),"")</f>
        <v xml:space="preserve">Fallzahlen Einrichtung: </v>
      </c>
      <c r="V73" s="138">
        <f ca="1">IFERROR(INDIRECT(ADDRESS(COUNTIF($D$1:$D73,$D73)+3,COLUMN($AQ72),4,1,$D73)),"")</f>
        <v>0</v>
      </c>
      <c r="W73" s="138"/>
      <c r="X73" s="138"/>
      <c r="Y73" s="138">
        <f t="shared" si="8"/>
        <v>0</v>
      </c>
      <c r="Z73" s="138" t="str">
        <f ca="1">IFERROR(IF(OR(AND(AA73="",AB73=""),AND(AA73=0,AB73=0),AND(AA73=CONCATENATE($D73,": "),AB73=""),AND(AA73=CONCATENATE($D73,": "),AB73=0)),"",MAX(Z$1:Z72)+1),"")</f>
        <v/>
      </c>
      <c r="AA73" s="138" t="str">
        <f ca="1">IFERROR(CONCATENATE($D73,": ",INDIRECT(ADDRESS(COUNTIF($D$1:$D73,$D73)+3,COLUMN($AS72),4,1,$D73))),"")</f>
        <v xml:space="preserve">Fallzahlen Einrichtung: </v>
      </c>
      <c r="AB73" s="138">
        <f ca="1">IFERROR(INDIRECT(ADDRESS(COUNTIF($D$1:$D73,$D73)+3,COLUMN($AT72),4,1,$D73)),"")</f>
        <v>0</v>
      </c>
      <c r="AC73" s="138">
        <f t="shared" ca="1" si="9"/>
        <v>0</v>
      </c>
      <c r="AD73" s="138" t="str">
        <f ca="1">IFERROR(IF(OR(AND(AE73="",AF73=""),AND(AE73=0,AF73=0),AND(AE73=CONCATENATE($D73,": "),AF73=""),AND(AE73=CONCATENATE($D73,": "),AF73=0)),"",MAX(AD$1:AD72)+1),"")</f>
        <v/>
      </c>
      <c r="AE73" s="138" t="str">
        <f ca="1">IFERROR(CONCATENATE($D73,": ",INDIRECT(ADDRESS(COUNTIF($D$1:$D73,$D73)+3,COLUMN($AV72),4,1,$D73))),"")</f>
        <v xml:space="preserve">Fallzahlen Einrichtung: </v>
      </c>
      <c r="AF73" s="138">
        <f ca="1">IFERROR(INDIRECT(ADDRESS(COUNTIF($D$1:$D73,$D73)+3,COLUMN($AW72),4,1,$D73)),"")</f>
        <v>0</v>
      </c>
    </row>
    <row r="74" spans="4:32" x14ac:dyDescent="0.25">
      <c r="D74" s="138">
        <f t="shared" si="5"/>
        <v>0</v>
      </c>
      <c r="E74" s="138" t="str">
        <f>CONCATENATE("Hinweis ",COUNTIF($D$1:D73,D74)+1)</f>
        <v>Hinweis 1</v>
      </c>
      <c r="F74" s="138" t="str">
        <f ca="1">IFERROR(IF(OR(AND(G74="",H74=""),AND(G74=0,H74=0),AND(G74=CONCATENATE(D74,": "),H74=""),AND(G74=CONCATENATE(D74,": "),H74=0)),"",MAX(F$1:F73)+1),"")</f>
        <v/>
      </c>
      <c r="G74" s="138" t="str">
        <f ca="1">IFERROR(CONCATENATE($D74,": ",INDIRECT(ADDRESS(COUNTIF($D$1:$D74,$D74)+3,COLUMN($AG73),4,1,$D74))),"")</f>
        <v/>
      </c>
      <c r="H74" s="138" t="str">
        <f ca="1">IFERROR(INDIRECT(ADDRESS(COUNTIF($D$1:$D74,$D74)+3,COLUMN($AH73),4,1,$D74)),"")</f>
        <v/>
      </c>
      <c r="I74" s="138" t="str">
        <f>CONCATENATE("Abweichung ",COUNTIF($D$1:D73,D74)+1)</f>
        <v>Abweichung 1</v>
      </c>
      <c r="J74" s="138" t="str">
        <f ca="1">IFERROR(IF(OR(AND(K74="",L74=""),AND(K74=0,L74=0),AND(K74=CONCATENATE($D74,": "),L74=""),AND(K74=CONCATENATE($D74,": "),L74=0)),"",MAX(J$1:J73)+1),"")</f>
        <v/>
      </c>
      <c r="K74" s="138" t="str">
        <f ca="1">IFERROR(CONCATENATE($D74,": ",INDIRECT(ADDRESS(COUNTIF($D$1:$D74,$D74)+3,COLUMN($AJ73),4,1,$D74))),"")</f>
        <v/>
      </c>
      <c r="L74" s="138" t="str">
        <f ca="1">IFERROR(INDIRECT(ADDRESS(COUNTIF($D$1:$D74,$D74)+3,COLUMN($AK73),4,1,$D74)),"")</f>
        <v/>
      </c>
      <c r="M74" s="138"/>
      <c r="N74" s="138"/>
      <c r="O74" s="138" t="str">
        <f t="shared" si="6"/>
        <v>Hinweis 1</v>
      </c>
      <c r="P74" s="138" t="str">
        <f ca="1">IFERROR(IF(OR(AND(Q74="",R74=""),AND(Q74=0,R74=0),AND(Q74=CONCATENATE($D74,": "),R74=""),AND(Q74=CONCATENATE($D74,": "),R74=0)),"",MAX(P$1:P73)+1),"")</f>
        <v/>
      </c>
      <c r="Q74" s="138" t="str">
        <f ca="1">IFERROR(CONCATENATE($D74,": ",INDIRECT(ADDRESS(COUNTIF($D$1:$D74,$D74)+3,COLUMN($AM73),4,1,$D74))),"")</f>
        <v/>
      </c>
      <c r="R74" s="138" t="str">
        <f ca="1">IFERROR(INDIRECT(ADDRESS(COUNTIF($D$1:$D74,$D74)+3,COLUMN($AN73),4,1,$D74)),"")</f>
        <v/>
      </c>
      <c r="S74" s="138" t="str">
        <f t="shared" si="7"/>
        <v>Abweichung 1</v>
      </c>
      <c r="T74" s="138" t="str">
        <f ca="1">IFERROR(IF(OR(AND(U74="",V74=""),AND(U74=0,V74=0),AND(U74=CONCATENATE($D74,": "),V74=""),AND(U74=CONCATENATE($D74,": "),V74=0)),"",MAX(T$1:T73)+1),"")</f>
        <v/>
      </c>
      <c r="U74" s="138" t="str">
        <f ca="1">IFERROR(CONCATENATE($D74,": ",INDIRECT(ADDRESS(COUNTIF($D$1:$D74,$D74)+3,COLUMN($AP73),4,1,$D74))),"")</f>
        <v/>
      </c>
      <c r="V74" s="138" t="str">
        <f ca="1">IFERROR(INDIRECT(ADDRESS(COUNTIF($D$1:$D74,$D74)+3,COLUMN($AQ73),4,1,$D74)),"")</f>
        <v/>
      </c>
      <c r="W74" s="138"/>
      <c r="X74" s="138"/>
      <c r="Y74" s="138">
        <f t="shared" si="8"/>
        <v>0</v>
      </c>
      <c r="Z74" s="138" t="str">
        <f ca="1">IFERROR(IF(OR(AND(AA74="",AB74=""),AND(AA74=0,AB74=0),AND(AA74=CONCATENATE($D74,": "),AB74=""),AND(AA74=CONCATENATE($D74,": "),AB74=0)),"",MAX(Z$1:Z73)+1),"")</f>
        <v/>
      </c>
      <c r="AA74" s="138" t="str">
        <f ca="1">IFERROR(CONCATENATE($D74,": ",INDIRECT(ADDRESS(COUNTIF($D$1:$D74,$D74)+3,COLUMN($AS73),4,1,$D74))),"")</f>
        <v/>
      </c>
      <c r="AB74" s="138" t="str">
        <f ca="1">IFERROR(INDIRECT(ADDRESS(COUNTIF($D$1:$D74,$D74)+3,COLUMN($AT73),4,1,$D74)),"")</f>
        <v/>
      </c>
      <c r="AC74" s="138" t="str">
        <f t="shared" ca="1" si="9"/>
        <v/>
      </c>
      <c r="AD74" s="138" t="str">
        <f ca="1">IFERROR(IF(OR(AND(AE74="",AF74=""),AND(AE74=0,AF74=0),AND(AE74=CONCATENATE($D74,": "),AF74=""),AND(AE74=CONCATENATE($D74,": "),AF74=0)),"",MAX(AD$1:AD73)+1),"")</f>
        <v/>
      </c>
      <c r="AE74" s="138" t="str">
        <f ca="1">IFERROR(CONCATENATE($D74,": ",INDIRECT(ADDRESS(COUNTIF($D$1:$D74,$D74)+3,COLUMN($AV73),4,1,$D74))),"")</f>
        <v/>
      </c>
      <c r="AF74" s="138" t="str">
        <f ca="1">IFERROR(INDIRECT(ADDRESS(COUNTIF($D$1:$D74,$D74)+3,COLUMN($AW73),4,1,$D74)),"")</f>
        <v/>
      </c>
    </row>
    <row r="75" spans="4:32" x14ac:dyDescent="0.25">
      <c r="D75" s="138">
        <f t="shared" si="5"/>
        <v>0</v>
      </c>
      <c r="E75" s="138" t="str">
        <f>CONCATENATE("Hinweis ",COUNTIF($D$1:D74,D75)+1)</f>
        <v>Hinweis 2</v>
      </c>
      <c r="F75" s="138" t="str">
        <f ca="1">IFERROR(IF(OR(AND(G75="",H75=""),AND(G75=0,H75=0),AND(G75=CONCATENATE(D75,": "),H75=""),AND(G75=CONCATENATE(D75,": "),H75=0)),"",MAX(F$1:F74)+1),"")</f>
        <v/>
      </c>
      <c r="G75" s="138" t="str">
        <f ca="1">IFERROR(CONCATENATE($D75,": ",INDIRECT(ADDRESS(COUNTIF($D$1:$D75,$D75)+3,COLUMN($AG74),4,1,$D75))),"")</f>
        <v/>
      </c>
      <c r="H75" s="138" t="str">
        <f ca="1">IFERROR(INDIRECT(ADDRESS(COUNTIF($D$1:$D75,$D75)+3,COLUMN($AH74),4,1,$D75)),"")</f>
        <v/>
      </c>
      <c r="I75" s="138" t="str">
        <f>CONCATENATE("Abweichung ",COUNTIF($D$1:D74,D75)+1)</f>
        <v>Abweichung 2</v>
      </c>
      <c r="J75" s="138" t="str">
        <f ca="1">IFERROR(IF(OR(AND(K75="",L75=""),AND(K75=0,L75=0),AND(K75=CONCATENATE($D75,": "),L75=""),AND(K75=CONCATENATE($D75,": "),L75=0)),"",MAX(J$1:J74)+1),"")</f>
        <v/>
      </c>
      <c r="K75" s="138" t="str">
        <f ca="1">IFERROR(CONCATENATE($D75,": ",INDIRECT(ADDRESS(COUNTIF($D$1:$D75,$D75)+3,COLUMN($AJ74),4,1,$D75))),"")</f>
        <v/>
      </c>
      <c r="L75" s="138" t="str">
        <f ca="1">IFERROR(INDIRECT(ADDRESS(COUNTIF($D$1:$D75,$D75)+3,COLUMN($AK74),4,1,$D75)),"")</f>
        <v/>
      </c>
      <c r="M75" s="138"/>
      <c r="N75" s="138"/>
      <c r="O75" s="138" t="str">
        <f t="shared" si="6"/>
        <v>Hinweis 2</v>
      </c>
      <c r="P75" s="138" t="str">
        <f ca="1">IFERROR(IF(OR(AND(Q75="",R75=""),AND(Q75=0,R75=0),AND(Q75=CONCATENATE($D75,": "),R75=""),AND(Q75=CONCATENATE($D75,": "),R75=0)),"",MAX(P$1:P74)+1),"")</f>
        <v/>
      </c>
      <c r="Q75" s="138" t="str">
        <f ca="1">IFERROR(CONCATENATE($D75,": ",INDIRECT(ADDRESS(COUNTIF($D$1:$D75,$D75)+3,COLUMN($AM74),4,1,$D75))),"")</f>
        <v/>
      </c>
      <c r="R75" s="138" t="str">
        <f ca="1">IFERROR(INDIRECT(ADDRESS(COUNTIF($D$1:$D75,$D75)+3,COLUMN($AN74),4,1,$D75)),"")</f>
        <v/>
      </c>
      <c r="S75" s="138" t="str">
        <f t="shared" si="7"/>
        <v>Abweichung 2</v>
      </c>
      <c r="T75" s="138" t="str">
        <f ca="1">IFERROR(IF(OR(AND(U75="",V75=""),AND(U75=0,V75=0),AND(U75=CONCATENATE($D75,": "),V75=""),AND(U75=CONCATENATE($D75,": "),V75=0)),"",MAX(T$1:T74)+1),"")</f>
        <v/>
      </c>
      <c r="U75" s="138" t="str">
        <f ca="1">IFERROR(CONCATENATE($D75,": ",INDIRECT(ADDRESS(COUNTIF($D$1:$D75,$D75)+3,COLUMN($AP74),4,1,$D75))),"")</f>
        <v/>
      </c>
      <c r="V75" s="138" t="str">
        <f ca="1">IFERROR(INDIRECT(ADDRESS(COUNTIF($D$1:$D75,$D75)+3,COLUMN($AQ74),4,1,$D75)),"")</f>
        <v/>
      </c>
      <c r="W75" s="138"/>
      <c r="X75" s="138"/>
      <c r="Y75" s="138">
        <f t="shared" si="8"/>
        <v>0</v>
      </c>
      <c r="Z75" s="138" t="str">
        <f ca="1">IFERROR(IF(OR(AND(AA75="",AB75=""),AND(AA75=0,AB75=0),AND(AA75=CONCATENATE($D75,": "),AB75=""),AND(AA75=CONCATENATE($D75,": "),AB75=0)),"",MAX(Z$1:Z74)+1),"")</f>
        <v/>
      </c>
      <c r="AA75" s="138" t="str">
        <f ca="1">IFERROR(CONCATENATE($D75,": ",INDIRECT(ADDRESS(COUNTIF($D$1:$D75,$D75)+3,COLUMN($AS74),4,1,$D75))),"")</f>
        <v/>
      </c>
      <c r="AB75" s="138" t="str">
        <f ca="1">IFERROR(INDIRECT(ADDRESS(COUNTIF($D$1:$D75,$D75)+3,COLUMN($AT74),4,1,$D75)),"")</f>
        <v/>
      </c>
      <c r="AC75" s="138" t="str">
        <f t="shared" ca="1" si="9"/>
        <v/>
      </c>
      <c r="AD75" s="138" t="str">
        <f ca="1">IFERROR(IF(OR(AND(AE75="",AF75=""),AND(AE75=0,AF75=0),AND(AE75=CONCATENATE($D75,": "),AF75=""),AND(AE75=CONCATENATE($D75,": "),AF75=0)),"",MAX(AD$1:AD74)+1),"")</f>
        <v/>
      </c>
      <c r="AE75" s="138" t="str">
        <f ca="1">IFERROR(CONCATENATE($D75,": ",INDIRECT(ADDRESS(COUNTIF($D$1:$D75,$D75)+3,COLUMN($AV74),4,1,$D75))),"")</f>
        <v/>
      </c>
      <c r="AF75" s="138" t="str">
        <f ca="1">IFERROR(INDIRECT(ADDRESS(COUNTIF($D$1:$D75,$D75)+3,COLUMN($AW74),4,1,$D75)),"")</f>
        <v/>
      </c>
    </row>
    <row r="76" spans="4:32" x14ac:dyDescent="0.25">
      <c r="D76" s="138">
        <f t="shared" si="5"/>
        <v>0</v>
      </c>
      <c r="E76" s="138" t="str">
        <f>CONCATENATE("Hinweis ",COUNTIF($D$1:D75,D76)+1)</f>
        <v>Hinweis 3</v>
      </c>
      <c r="F76" s="138" t="str">
        <f ca="1">IFERROR(IF(OR(AND(G76="",H76=""),AND(G76=0,H76=0),AND(G76=CONCATENATE(D76,": "),H76=""),AND(G76=CONCATENATE(D76,": "),H76=0)),"",MAX(F$1:F75)+1),"")</f>
        <v/>
      </c>
      <c r="G76" s="138" t="str">
        <f ca="1">IFERROR(CONCATENATE($D76,": ",INDIRECT(ADDRESS(COUNTIF($D$1:$D76,$D76)+3,COLUMN($AG75),4,1,$D76))),"")</f>
        <v/>
      </c>
      <c r="H76" s="138" t="str">
        <f ca="1">IFERROR(INDIRECT(ADDRESS(COUNTIF($D$1:$D76,$D76)+3,COLUMN($AH75),4,1,$D76)),"")</f>
        <v/>
      </c>
      <c r="I76" s="138" t="str">
        <f>CONCATENATE("Abweichung ",COUNTIF($D$1:D75,D76)+1)</f>
        <v>Abweichung 3</v>
      </c>
      <c r="J76" s="138" t="str">
        <f ca="1">IFERROR(IF(OR(AND(K76="",L76=""),AND(K76=0,L76=0),AND(K76=CONCATENATE($D76,": "),L76=""),AND(K76=CONCATENATE($D76,": "),L76=0)),"",MAX(J$1:J75)+1),"")</f>
        <v/>
      </c>
      <c r="K76" s="138" t="str">
        <f ca="1">IFERROR(CONCATENATE($D76,": ",INDIRECT(ADDRESS(COUNTIF($D$1:$D76,$D76)+3,COLUMN($AJ75),4,1,$D76))),"")</f>
        <v/>
      </c>
      <c r="L76" s="138" t="str">
        <f ca="1">IFERROR(INDIRECT(ADDRESS(COUNTIF($D$1:$D76,$D76)+3,COLUMN($AK75),4,1,$D76)),"")</f>
        <v/>
      </c>
      <c r="M76" s="138"/>
      <c r="N76" s="138"/>
      <c r="O76" s="138" t="str">
        <f t="shared" si="6"/>
        <v>Hinweis 3</v>
      </c>
      <c r="P76" s="138" t="str">
        <f ca="1">IFERROR(IF(OR(AND(Q76="",R76=""),AND(Q76=0,R76=0),AND(Q76=CONCATENATE($D76,": "),R76=""),AND(Q76=CONCATENATE($D76,": "),R76=0)),"",MAX(P$1:P75)+1),"")</f>
        <v/>
      </c>
      <c r="Q76" s="138" t="str">
        <f ca="1">IFERROR(CONCATENATE($D76,": ",INDIRECT(ADDRESS(COUNTIF($D$1:$D76,$D76)+3,COLUMN($AM75),4,1,$D76))),"")</f>
        <v/>
      </c>
      <c r="R76" s="138" t="str">
        <f ca="1">IFERROR(INDIRECT(ADDRESS(COUNTIF($D$1:$D76,$D76)+3,COLUMN($AN75),4,1,$D76)),"")</f>
        <v/>
      </c>
      <c r="S76" s="138" t="str">
        <f t="shared" si="7"/>
        <v>Abweichung 3</v>
      </c>
      <c r="T76" s="138" t="str">
        <f ca="1">IFERROR(IF(OR(AND(U76="",V76=""),AND(U76=0,V76=0),AND(U76=CONCATENATE($D76,": "),V76=""),AND(U76=CONCATENATE($D76,": "),V76=0)),"",MAX(T$1:T75)+1),"")</f>
        <v/>
      </c>
      <c r="U76" s="138" t="str">
        <f ca="1">IFERROR(CONCATENATE($D76,": ",INDIRECT(ADDRESS(COUNTIF($D$1:$D76,$D76)+3,COLUMN($AP75),4,1,$D76))),"")</f>
        <v/>
      </c>
      <c r="V76" s="138" t="str">
        <f ca="1">IFERROR(INDIRECT(ADDRESS(COUNTIF($D$1:$D76,$D76)+3,COLUMN($AQ75),4,1,$D76)),"")</f>
        <v/>
      </c>
      <c r="W76" s="138"/>
      <c r="X76" s="138"/>
      <c r="Y76" s="138">
        <f t="shared" si="8"/>
        <v>0</v>
      </c>
      <c r="Z76" s="138" t="str">
        <f ca="1">IFERROR(IF(OR(AND(AA76="",AB76=""),AND(AA76=0,AB76=0),AND(AA76=CONCATENATE($D76,": "),AB76=""),AND(AA76=CONCATENATE($D76,": "),AB76=0)),"",MAX(Z$1:Z75)+1),"")</f>
        <v/>
      </c>
      <c r="AA76" s="138" t="str">
        <f ca="1">IFERROR(CONCATENATE($D76,": ",INDIRECT(ADDRESS(COUNTIF($D$1:$D76,$D76)+3,COLUMN($AS75),4,1,$D76))),"")</f>
        <v/>
      </c>
      <c r="AB76" s="138" t="str">
        <f ca="1">IFERROR(INDIRECT(ADDRESS(COUNTIF($D$1:$D76,$D76)+3,COLUMN($AT75),4,1,$D76)),"")</f>
        <v/>
      </c>
      <c r="AC76" s="138" t="str">
        <f t="shared" ca="1" si="9"/>
        <v/>
      </c>
      <c r="AD76" s="138" t="str">
        <f ca="1">IFERROR(IF(OR(AND(AE76="",AF76=""),AND(AE76=0,AF76=0),AND(AE76=CONCATENATE($D76,": "),AF76=""),AND(AE76=CONCATENATE($D76,": "),AF76=0)),"",MAX(AD$1:AD75)+1),"")</f>
        <v/>
      </c>
      <c r="AE76" s="138" t="str">
        <f ca="1">IFERROR(CONCATENATE($D76,": ",INDIRECT(ADDRESS(COUNTIF($D$1:$D76,$D76)+3,COLUMN($AV75),4,1,$D76))),"")</f>
        <v/>
      </c>
      <c r="AF76" s="138" t="str">
        <f ca="1">IFERROR(INDIRECT(ADDRESS(COUNTIF($D$1:$D76,$D76)+3,COLUMN($AW75),4,1,$D76)),"")</f>
        <v/>
      </c>
    </row>
    <row r="77" spans="4:32" x14ac:dyDescent="0.25">
      <c r="D77" s="138">
        <f t="shared" si="5"/>
        <v>0</v>
      </c>
      <c r="E77" s="138" t="str">
        <f>CONCATENATE("Hinweis ",COUNTIF($D$1:D76,D77)+1)</f>
        <v>Hinweis 4</v>
      </c>
      <c r="F77" s="138" t="str">
        <f ca="1">IFERROR(IF(OR(AND(G77="",H77=""),AND(G77=0,H77=0),AND(G77=CONCATENATE(D77,": "),H77=""),AND(G77=CONCATENATE(D77,": "),H77=0)),"",MAX(F$1:F76)+1),"")</f>
        <v/>
      </c>
      <c r="G77" s="138" t="str">
        <f ca="1">IFERROR(CONCATENATE($D77,": ",INDIRECT(ADDRESS(COUNTIF($D$1:$D77,$D77)+3,COLUMN($AG76),4,1,$D77))),"")</f>
        <v/>
      </c>
      <c r="H77" s="138" t="str">
        <f ca="1">IFERROR(INDIRECT(ADDRESS(COUNTIF($D$1:$D77,$D77)+3,COLUMN($AH76),4,1,$D77)),"")</f>
        <v/>
      </c>
      <c r="I77" s="138" t="str">
        <f>CONCATENATE("Abweichung ",COUNTIF($D$1:D76,D77)+1)</f>
        <v>Abweichung 4</v>
      </c>
      <c r="J77" s="138" t="str">
        <f ca="1">IFERROR(IF(OR(AND(K77="",L77=""),AND(K77=0,L77=0),AND(K77=CONCATENATE($D77,": "),L77=""),AND(K77=CONCATENATE($D77,": "),L77=0)),"",MAX(J$1:J76)+1),"")</f>
        <v/>
      </c>
      <c r="K77" s="138" t="str">
        <f ca="1">IFERROR(CONCATENATE($D77,": ",INDIRECT(ADDRESS(COUNTIF($D$1:$D77,$D77)+3,COLUMN($AJ76),4,1,$D77))),"")</f>
        <v/>
      </c>
      <c r="L77" s="138" t="str">
        <f ca="1">IFERROR(INDIRECT(ADDRESS(COUNTIF($D$1:$D77,$D77)+3,COLUMN($AK76),4,1,$D77)),"")</f>
        <v/>
      </c>
      <c r="M77" s="138"/>
      <c r="N77" s="138"/>
      <c r="O77" s="138" t="str">
        <f t="shared" si="6"/>
        <v>Hinweis 4</v>
      </c>
      <c r="P77" s="138" t="str">
        <f ca="1">IFERROR(IF(OR(AND(Q77="",R77=""),AND(Q77=0,R77=0),AND(Q77=CONCATENATE($D77,": "),R77=""),AND(Q77=CONCATENATE($D77,": "),R77=0)),"",MAX(P$1:P76)+1),"")</f>
        <v/>
      </c>
      <c r="Q77" s="138" t="str">
        <f ca="1">IFERROR(CONCATENATE($D77,": ",INDIRECT(ADDRESS(COUNTIF($D$1:$D77,$D77)+3,COLUMN($AM76),4,1,$D77))),"")</f>
        <v/>
      </c>
      <c r="R77" s="138" t="str">
        <f ca="1">IFERROR(INDIRECT(ADDRESS(COUNTIF($D$1:$D77,$D77)+3,COLUMN($AN76),4,1,$D77)),"")</f>
        <v/>
      </c>
      <c r="S77" s="138" t="str">
        <f t="shared" si="7"/>
        <v>Abweichung 4</v>
      </c>
      <c r="T77" s="138" t="str">
        <f ca="1">IFERROR(IF(OR(AND(U77="",V77=""),AND(U77=0,V77=0),AND(U77=CONCATENATE($D77,": "),V77=""),AND(U77=CONCATENATE($D77,": "),V77=0)),"",MAX(T$1:T76)+1),"")</f>
        <v/>
      </c>
      <c r="U77" s="138" t="str">
        <f ca="1">IFERROR(CONCATENATE($D77,": ",INDIRECT(ADDRESS(COUNTIF($D$1:$D77,$D77)+3,COLUMN($AP76),4,1,$D77))),"")</f>
        <v/>
      </c>
      <c r="V77" s="138" t="str">
        <f ca="1">IFERROR(INDIRECT(ADDRESS(COUNTIF($D$1:$D77,$D77)+3,COLUMN($AQ76),4,1,$D77)),"")</f>
        <v/>
      </c>
      <c r="W77" s="138"/>
      <c r="X77" s="138"/>
      <c r="Y77" s="138">
        <f t="shared" si="8"/>
        <v>0</v>
      </c>
      <c r="Z77" s="138" t="str">
        <f ca="1">IFERROR(IF(OR(AND(AA77="",AB77=""),AND(AA77=0,AB77=0),AND(AA77=CONCATENATE($D77,": "),AB77=""),AND(AA77=CONCATENATE($D77,": "),AB77=0)),"",MAX(Z$1:Z76)+1),"")</f>
        <v/>
      </c>
      <c r="AA77" s="138" t="str">
        <f ca="1">IFERROR(CONCATENATE($D77,": ",INDIRECT(ADDRESS(COUNTIF($D$1:$D77,$D77)+3,COLUMN($AS76),4,1,$D77))),"")</f>
        <v/>
      </c>
      <c r="AB77" s="138" t="str">
        <f ca="1">IFERROR(INDIRECT(ADDRESS(COUNTIF($D$1:$D77,$D77)+3,COLUMN($AT76),4,1,$D77)),"")</f>
        <v/>
      </c>
      <c r="AC77" s="138" t="str">
        <f t="shared" ca="1" si="9"/>
        <v/>
      </c>
      <c r="AD77" s="138" t="str">
        <f ca="1">IFERROR(IF(OR(AND(AE77="",AF77=""),AND(AE77=0,AF77=0),AND(AE77=CONCATENATE($D77,": "),AF77=""),AND(AE77=CONCATENATE($D77,": "),AF77=0)),"",MAX(AD$1:AD76)+1),"")</f>
        <v/>
      </c>
      <c r="AE77" s="138" t="str">
        <f ca="1">IFERROR(CONCATENATE($D77,": ",INDIRECT(ADDRESS(COUNTIF($D$1:$D77,$D77)+3,COLUMN($AV76),4,1,$D77))),"")</f>
        <v/>
      </c>
      <c r="AF77" s="138" t="str">
        <f ca="1">IFERROR(INDIRECT(ADDRESS(COUNTIF($D$1:$D77,$D77)+3,COLUMN($AW76),4,1,$D77)),"")</f>
        <v/>
      </c>
    </row>
    <row r="78" spans="4:32" x14ac:dyDescent="0.25">
      <c r="D78" s="138">
        <f t="shared" si="5"/>
        <v>0</v>
      </c>
      <c r="E78" s="138" t="str">
        <f>CONCATENATE("Hinweis ",COUNTIF($D$1:D77,D78)+1)</f>
        <v>Hinweis 5</v>
      </c>
      <c r="F78" s="138" t="str">
        <f ca="1">IFERROR(IF(OR(AND(G78="",H78=""),AND(G78=0,H78=0),AND(G78=CONCATENATE(D78,": "),H78=""),AND(G78=CONCATENATE(D78,": "),H78=0)),"",MAX(F$1:F77)+1),"")</f>
        <v/>
      </c>
      <c r="G78" s="138" t="str">
        <f ca="1">IFERROR(CONCATENATE($D78,": ",INDIRECT(ADDRESS(COUNTIF($D$1:$D78,$D78)+3,COLUMN($AG77),4,1,$D78))),"")</f>
        <v/>
      </c>
      <c r="H78" s="138" t="str">
        <f ca="1">IFERROR(INDIRECT(ADDRESS(COUNTIF($D$1:$D78,$D78)+3,COLUMN($AH77),4,1,$D78)),"")</f>
        <v/>
      </c>
      <c r="I78" s="138" t="str">
        <f>CONCATENATE("Abweichung ",COUNTIF($D$1:D77,D78)+1)</f>
        <v>Abweichung 5</v>
      </c>
      <c r="J78" s="138" t="str">
        <f ca="1">IFERROR(IF(OR(AND(K78="",L78=""),AND(K78=0,L78=0),AND(K78=CONCATENATE($D78,": "),L78=""),AND(K78=CONCATENATE($D78,": "),L78=0)),"",MAX(J$1:J77)+1),"")</f>
        <v/>
      </c>
      <c r="K78" s="138" t="str">
        <f ca="1">IFERROR(CONCATENATE($D78,": ",INDIRECT(ADDRESS(COUNTIF($D$1:$D78,$D78)+3,COLUMN($AJ77),4,1,$D78))),"")</f>
        <v/>
      </c>
      <c r="L78" s="138" t="str">
        <f ca="1">IFERROR(INDIRECT(ADDRESS(COUNTIF($D$1:$D78,$D78)+3,COLUMN($AK77),4,1,$D78)),"")</f>
        <v/>
      </c>
      <c r="M78" s="138"/>
      <c r="N78" s="138"/>
      <c r="O78" s="138" t="str">
        <f t="shared" si="6"/>
        <v>Hinweis 5</v>
      </c>
      <c r="P78" s="138" t="str">
        <f ca="1">IFERROR(IF(OR(AND(Q78="",R78=""),AND(Q78=0,R78=0),AND(Q78=CONCATENATE($D78,": "),R78=""),AND(Q78=CONCATENATE($D78,": "),R78=0)),"",MAX(P$1:P77)+1),"")</f>
        <v/>
      </c>
      <c r="Q78" s="138" t="str">
        <f ca="1">IFERROR(CONCATENATE($D78,": ",INDIRECT(ADDRESS(COUNTIF($D$1:$D78,$D78)+3,COLUMN($AM77),4,1,$D78))),"")</f>
        <v/>
      </c>
      <c r="R78" s="138" t="str">
        <f ca="1">IFERROR(INDIRECT(ADDRESS(COUNTIF($D$1:$D78,$D78)+3,COLUMN($AN77),4,1,$D78)),"")</f>
        <v/>
      </c>
      <c r="S78" s="138" t="str">
        <f t="shared" si="7"/>
        <v>Abweichung 5</v>
      </c>
      <c r="T78" s="138" t="str">
        <f ca="1">IFERROR(IF(OR(AND(U78="",V78=""),AND(U78=0,V78=0),AND(U78=CONCATENATE($D78,": "),V78=""),AND(U78=CONCATENATE($D78,": "),V78=0)),"",MAX(T$1:T77)+1),"")</f>
        <v/>
      </c>
      <c r="U78" s="138" t="str">
        <f ca="1">IFERROR(CONCATENATE($D78,": ",INDIRECT(ADDRESS(COUNTIF($D$1:$D78,$D78)+3,COLUMN($AP77),4,1,$D78))),"")</f>
        <v/>
      </c>
      <c r="V78" s="138" t="str">
        <f ca="1">IFERROR(INDIRECT(ADDRESS(COUNTIF($D$1:$D78,$D78)+3,COLUMN($AQ77),4,1,$D78)),"")</f>
        <v/>
      </c>
      <c r="W78" s="138"/>
      <c r="X78" s="138"/>
      <c r="Y78" s="138">
        <f t="shared" si="8"/>
        <v>0</v>
      </c>
      <c r="Z78" s="138" t="str">
        <f ca="1">IFERROR(IF(OR(AND(AA78="",AB78=""),AND(AA78=0,AB78=0),AND(AA78=CONCATENATE($D78,": "),AB78=""),AND(AA78=CONCATENATE($D78,": "),AB78=0)),"",MAX(Z$1:Z77)+1),"")</f>
        <v/>
      </c>
      <c r="AA78" s="138" t="str">
        <f ca="1">IFERROR(CONCATENATE($D78,": ",INDIRECT(ADDRESS(COUNTIF($D$1:$D78,$D78)+3,COLUMN($AS77),4,1,$D78))),"")</f>
        <v/>
      </c>
      <c r="AB78" s="138" t="str">
        <f ca="1">IFERROR(INDIRECT(ADDRESS(COUNTIF($D$1:$D78,$D78)+3,COLUMN($AT77),4,1,$D78)),"")</f>
        <v/>
      </c>
      <c r="AC78" s="138" t="str">
        <f t="shared" ca="1" si="9"/>
        <v/>
      </c>
      <c r="AD78" s="138" t="str">
        <f ca="1">IFERROR(IF(OR(AND(AE78="",AF78=""),AND(AE78=0,AF78=0),AND(AE78=CONCATENATE($D78,": "),AF78=""),AND(AE78=CONCATENATE($D78,": "),AF78=0)),"",MAX(AD$1:AD77)+1),"")</f>
        <v/>
      </c>
      <c r="AE78" s="138" t="str">
        <f ca="1">IFERROR(CONCATENATE($D78,": ",INDIRECT(ADDRESS(COUNTIF($D$1:$D78,$D78)+3,COLUMN($AV77),4,1,$D78))),"")</f>
        <v/>
      </c>
      <c r="AF78" s="138" t="str">
        <f ca="1">IFERROR(INDIRECT(ADDRESS(COUNTIF($D$1:$D78,$D78)+3,COLUMN($AW77),4,1,$D78)),"")</f>
        <v/>
      </c>
    </row>
    <row r="79" spans="4:32" x14ac:dyDescent="0.25">
      <c r="D79" s="138">
        <f t="shared" si="5"/>
        <v>0</v>
      </c>
      <c r="E79" s="138" t="str">
        <f>CONCATENATE("Hinweis ",COUNTIF($D$1:D78,D79)+1)</f>
        <v>Hinweis 6</v>
      </c>
      <c r="F79" s="138" t="str">
        <f ca="1">IFERROR(IF(OR(AND(G79="",H79=""),AND(G79=0,H79=0),AND(G79=CONCATENATE(D79,": "),H79=""),AND(G79=CONCATENATE(D79,": "),H79=0)),"",MAX(F$1:F78)+1),"")</f>
        <v/>
      </c>
      <c r="G79" s="138" t="str">
        <f ca="1">IFERROR(CONCATENATE($D79,": ",INDIRECT(ADDRESS(COUNTIF($D$1:$D79,$D79)+3,COLUMN($AG78),4,1,$D79))),"")</f>
        <v/>
      </c>
      <c r="H79" s="138" t="str">
        <f ca="1">IFERROR(INDIRECT(ADDRESS(COUNTIF($D$1:$D79,$D79)+3,COLUMN($AH78),4,1,$D79)),"")</f>
        <v/>
      </c>
      <c r="I79" s="138" t="str">
        <f>CONCATENATE("Abweichung ",COUNTIF($D$1:D78,D79)+1)</f>
        <v>Abweichung 6</v>
      </c>
      <c r="J79" s="138" t="str">
        <f ca="1">IFERROR(IF(OR(AND(K79="",L79=""),AND(K79=0,L79=0),AND(K79=CONCATENATE($D79,": "),L79=""),AND(K79=CONCATENATE($D79,": "),L79=0)),"",MAX(J$1:J78)+1),"")</f>
        <v/>
      </c>
      <c r="K79" s="138" t="str">
        <f ca="1">IFERROR(CONCATENATE($D79,": ",INDIRECT(ADDRESS(COUNTIF($D$1:$D79,$D79)+3,COLUMN($AJ78),4,1,$D79))),"")</f>
        <v/>
      </c>
      <c r="L79" s="138" t="str">
        <f ca="1">IFERROR(INDIRECT(ADDRESS(COUNTIF($D$1:$D79,$D79)+3,COLUMN($AK78),4,1,$D79)),"")</f>
        <v/>
      </c>
      <c r="M79" s="138"/>
      <c r="N79" s="138"/>
      <c r="O79" s="138" t="str">
        <f t="shared" si="6"/>
        <v>Hinweis 6</v>
      </c>
      <c r="P79" s="138" t="str">
        <f ca="1">IFERROR(IF(OR(AND(Q79="",R79=""),AND(Q79=0,R79=0),AND(Q79=CONCATENATE($D79,": "),R79=""),AND(Q79=CONCATENATE($D79,": "),R79=0)),"",MAX(P$1:P78)+1),"")</f>
        <v/>
      </c>
      <c r="Q79" s="138" t="str">
        <f ca="1">IFERROR(CONCATENATE($D79,": ",INDIRECT(ADDRESS(COUNTIF($D$1:$D79,$D79)+3,COLUMN($AM78),4,1,$D79))),"")</f>
        <v/>
      </c>
      <c r="R79" s="138" t="str">
        <f ca="1">IFERROR(INDIRECT(ADDRESS(COUNTIF($D$1:$D79,$D79)+3,COLUMN($AN78),4,1,$D79)),"")</f>
        <v/>
      </c>
      <c r="S79" s="138" t="str">
        <f t="shared" si="7"/>
        <v>Abweichung 6</v>
      </c>
      <c r="T79" s="138" t="str">
        <f ca="1">IFERROR(IF(OR(AND(U79="",V79=""),AND(U79=0,V79=0),AND(U79=CONCATENATE($D79,": "),V79=""),AND(U79=CONCATENATE($D79,": "),V79=0)),"",MAX(T$1:T78)+1),"")</f>
        <v/>
      </c>
      <c r="U79" s="138" t="str">
        <f ca="1">IFERROR(CONCATENATE($D79,": ",INDIRECT(ADDRESS(COUNTIF($D$1:$D79,$D79)+3,COLUMN($AP78),4,1,$D79))),"")</f>
        <v/>
      </c>
      <c r="V79" s="138" t="str">
        <f ca="1">IFERROR(INDIRECT(ADDRESS(COUNTIF($D$1:$D79,$D79)+3,COLUMN($AQ78),4,1,$D79)),"")</f>
        <v/>
      </c>
      <c r="W79" s="138"/>
      <c r="X79" s="138"/>
      <c r="Y79" s="138">
        <f t="shared" si="8"/>
        <v>0</v>
      </c>
      <c r="Z79" s="138" t="str">
        <f ca="1">IFERROR(IF(OR(AND(AA79="",AB79=""),AND(AA79=0,AB79=0),AND(AA79=CONCATENATE($D79,": "),AB79=""),AND(AA79=CONCATENATE($D79,": "),AB79=0)),"",MAX(Z$1:Z78)+1),"")</f>
        <v/>
      </c>
      <c r="AA79" s="138" t="str">
        <f ca="1">IFERROR(CONCATENATE($D79,": ",INDIRECT(ADDRESS(COUNTIF($D$1:$D79,$D79)+3,COLUMN($AS78),4,1,$D79))),"")</f>
        <v/>
      </c>
      <c r="AB79" s="138" t="str">
        <f ca="1">IFERROR(INDIRECT(ADDRESS(COUNTIF($D$1:$D79,$D79)+3,COLUMN($AT78),4,1,$D79)),"")</f>
        <v/>
      </c>
      <c r="AC79" s="138" t="str">
        <f t="shared" ca="1" si="9"/>
        <v/>
      </c>
      <c r="AD79" s="138" t="str">
        <f ca="1">IFERROR(IF(OR(AND(AE79="",AF79=""),AND(AE79=0,AF79=0),AND(AE79=CONCATENATE($D79,": "),AF79=""),AND(AE79=CONCATENATE($D79,": "),AF79=0)),"",MAX(AD$1:AD78)+1),"")</f>
        <v/>
      </c>
      <c r="AE79" s="138" t="str">
        <f ca="1">IFERROR(CONCATENATE($D79,": ",INDIRECT(ADDRESS(COUNTIF($D$1:$D79,$D79)+3,COLUMN($AV78),4,1,$D79))),"")</f>
        <v/>
      </c>
      <c r="AF79" s="138" t="str">
        <f ca="1">IFERROR(INDIRECT(ADDRESS(COUNTIF($D$1:$D79,$D79)+3,COLUMN($AW78),4,1,$D79)),"")</f>
        <v/>
      </c>
    </row>
    <row r="80" spans="4:32" x14ac:dyDescent="0.25">
      <c r="D80" s="138">
        <f t="shared" si="5"/>
        <v>0</v>
      </c>
      <c r="E80" s="138" t="str">
        <f>CONCATENATE("Hinweis ",COUNTIF($D$1:D79,D80)+1)</f>
        <v>Hinweis 7</v>
      </c>
      <c r="F80" s="138" t="str">
        <f ca="1">IFERROR(IF(OR(AND(G80="",H80=""),AND(G80=0,H80=0),AND(G80=CONCATENATE(D80,": "),H80=""),AND(G80=CONCATENATE(D80,": "),H80=0)),"",MAX(F$1:F79)+1),"")</f>
        <v/>
      </c>
      <c r="G80" s="138" t="str">
        <f ca="1">IFERROR(CONCATENATE($D80,": ",INDIRECT(ADDRESS(COUNTIF($D$1:$D80,$D80)+3,COLUMN($AG79),4,1,$D80))),"")</f>
        <v/>
      </c>
      <c r="H80" s="138" t="str">
        <f ca="1">IFERROR(INDIRECT(ADDRESS(COUNTIF($D$1:$D80,$D80)+3,COLUMN($AH79),4,1,$D80)),"")</f>
        <v/>
      </c>
      <c r="I80" s="138" t="str">
        <f>CONCATENATE("Abweichung ",COUNTIF($D$1:D79,D80)+1)</f>
        <v>Abweichung 7</v>
      </c>
      <c r="J80" s="138" t="str">
        <f ca="1">IFERROR(IF(OR(AND(K80="",L80=""),AND(K80=0,L80=0),AND(K80=CONCATENATE($D80,": "),L80=""),AND(K80=CONCATENATE($D80,": "),L80=0)),"",MAX(J$1:J79)+1),"")</f>
        <v/>
      </c>
      <c r="K80" s="138" t="str">
        <f ca="1">IFERROR(CONCATENATE($D80,": ",INDIRECT(ADDRESS(COUNTIF($D$1:$D80,$D80)+3,COLUMN($AJ79),4,1,$D80))),"")</f>
        <v/>
      </c>
      <c r="L80" s="138" t="str">
        <f ca="1">IFERROR(INDIRECT(ADDRESS(COUNTIF($D$1:$D80,$D80)+3,COLUMN($AK79),4,1,$D80)),"")</f>
        <v/>
      </c>
      <c r="M80" s="138"/>
      <c r="N80" s="138"/>
      <c r="O80" s="138" t="str">
        <f t="shared" si="6"/>
        <v>Hinweis 7</v>
      </c>
      <c r="P80" s="138" t="str">
        <f ca="1">IFERROR(IF(OR(AND(Q80="",R80=""),AND(Q80=0,R80=0),AND(Q80=CONCATENATE($D80,": "),R80=""),AND(Q80=CONCATENATE($D80,": "),R80=0)),"",MAX(P$1:P79)+1),"")</f>
        <v/>
      </c>
      <c r="Q80" s="138" t="str">
        <f ca="1">IFERROR(CONCATENATE($D80,": ",INDIRECT(ADDRESS(COUNTIF($D$1:$D80,$D80)+3,COLUMN($AM79),4,1,$D80))),"")</f>
        <v/>
      </c>
      <c r="R80" s="138" t="str">
        <f ca="1">IFERROR(INDIRECT(ADDRESS(COUNTIF($D$1:$D80,$D80)+3,COLUMN($AN79),4,1,$D80)),"")</f>
        <v/>
      </c>
      <c r="S80" s="138" t="str">
        <f t="shared" si="7"/>
        <v>Abweichung 7</v>
      </c>
      <c r="T80" s="138" t="str">
        <f ca="1">IFERROR(IF(OR(AND(U80="",V80=""),AND(U80=0,V80=0),AND(U80=CONCATENATE($D80,": "),V80=""),AND(U80=CONCATENATE($D80,": "),V80=0)),"",MAX(T$1:T79)+1),"")</f>
        <v/>
      </c>
      <c r="U80" s="138" t="str">
        <f ca="1">IFERROR(CONCATENATE($D80,": ",INDIRECT(ADDRESS(COUNTIF($D$1:$D80,$D80)+3,COLUMN($AP79),4,1,$D80))),"")</f>
        <v/>
      </c>
      <c r="V80" s="138" t="str">
        <f ca="1">IFERROR(INDIRECT(ADDRESS(COUNTIF($D$1:$D80,$D80)+3,COLUMN($AQ79),4,1,$D80)),"")</f>
        <v/>
      </c>
      <c r="W80" s="138"/>
      <c r="X80" s="138"/>
      <c r="Y80" s="138">
        <f t="shared" si="8"/>
        <v>0</v>
      </c>
      <c r="Z80" s="138" t="str">
        <f ca="1">IFERROR(IF(OR(AND(AA80="",AB80=""),AND(AA80=0,AB80=0),AND(AA80=CONCATENATE($D80,": "),AB80=""),AND(AA80=CONCATENATE($D80,": "),AB80=0)),"",MAX(Z$1:Z79)+1),"")</f>
        <v/>
      </c>
      <c r="AA80" s="138" t="str">
        <f ca="1">IFERROR(CONCATENATE($D80,": ",INDIRECT(ADDRESS(COUNTIF($D$1:$D80,$D80)+3,COLUMN($AS79),4,1,$D80))),"")</f>
        <v/>
      </c>
      <c r="AB80" s="138" t="str">
        <f ca="1">IFERROR(INDIRECT(ADDRESS(COUNTIF($D$1:$D80,$D80)+3,COLUMN($AT79),4,1,$D80)),"")</f>
        <v/>
      </c>
      <c r="AC80" s="138" t="str">
        <f t="shared" ca="1" si="9"/>
        <v/>
      </c>
      <c r="AD80" s="138" t="str">
        <f ca="1">IFERROR(IF(OR(AND(AE80="",AF80=""),AND(AE80=0,AF80=0),AND(AE80=CONCATENATE($D80,": "),AF80=""),AND(AE80=CONCATENATE($D80,": "),AF80=0)),"",MAX(AD$1:AD79)+1),"")</f>
        <v/>
      </c>
      <c r="AE80" s="138" t="str">
        <f ca="1">IFERROR(CONCATENATE($D80,": ",INDIRECT(ADDRESS(COUNTIF($D$1:$D80,$D80)+3,COLUMN($AV79),4,1,$D80))),"")</f>
        <v/>
      </c>
      <c r="AF80" s="138" t="str">
        <f ca="1">IFERROR(INDIRECT(ADDRESS(COUNTIF($D$1:$D80,$D80)+3,COLUMN($AW79),4,1,$D80)),"")</f>
        <v/>
      </c>
    </row>
    <row r="81" spans="4:32" x14ac:dyDescent="0.25">
      <c r="D81" s="138">
        <f t="shared" si="5"/>
        <v>0</v>
      </c>
      <c r="E81" s="138" t="str">
        <f>CONCATENATE("Hinweis ",COUNTIF($D$1:D80,D81)+1)</f>
        <v>Hinweis 8</v>
      </c>
      <c r="F81" s="138" t="str">
        <f ca="1">IFERROR(IF(OR(AND(G81="",H81=""),AND(G81=0,H81=0),AND(G81=CONCATENATE(D81,": "),H81=""),AND(G81=CONCATENATE(D81,": "),H81=0)),"",MAX(F$1:F80)+1),"")</f>
        <v/>
      </c>
      <c r="G81" s="138" t="str">
        <f ca="1">IFERROR(CONCATENATE($D81,": ",INDIRECT(ADDRESS(COUNTIF($D$1:$D81,$D81)+3,COLUMN($AG80),4,1,$D81))),"")</f>
        <v/>
      </c>
      <c r="H81" s="138" t="str">
        <f ca="1">IFERROR(INDIRECT(ADDRESS(COUNTIF($D$1:$D81,$D81)+3,COLUMN($AH80),4,1,$D81)),"")</f>
        <v/>
      </c>
      <c r="I81" s="138" t="str">
        <f>CONCATENATE("Abweichung ",COUNTIF($D$1:D80,D81)+1)</f>
        <v>Abweichung 8</v>
      </c>
      <c r="J81" s="138" t="str">
        <f ca="1">IFERROR(IF(OR(AND(K81="",L81=""),AND(K81=0,L81=0),AND(K81=CONCATENATE($D81,": "),L81=""),AND(K81=CONCATENATE($D81,": "),L81=0)),"",MAX(J$1:J80)+1),"")</f>
        <v/>
      </c>
      <c r="K81" s="138" t="str">
        <f ca="1">IFERROR(CONCATENATE($D81,": ",INDIRECT(ADDRESS(COUNTIF($D$1:$D81,$D81)+3,COLUMN($AJ80),4,1,$D81))),"")</f>
        <v/>
      </c>
      <c r="L81" s="138" t="str">
        <f ca="1">IFERROR(INDIRECT(ADDRESS(COUNTIF($D$1:$D81,$D81)+3,COLUMN($AK80),4,1,$D81)),"")</f>
        <v/>
      </c>
      <c r="M81" s="138"/>
      <c r="N81" s="138"/>
      <c r="O81" s="138" t="str">
        <f t="shared" si="6"/>
        <v>Hinweis 8</v>
      </c>
      <c r="P81" s="138" t="str">
        <f ca="1">IFERROR(IF(OR(AND(Q81="",R81=""),AND(Q81=0,R81=0),AND(Q81=CONCATENATE($D81,": "),R81=""),AND(Q81=CONCATENATE($D81,": "),R81=0)),"",MAX(P$1:P80)+1),"")</f>
        <v/>
      </c>
      <c r="Q81" s="138" t="str">
        <f ca="1">IFERROR(CONCATENATE($D81,": ",INDIRECT(ADDRESS(COUNTIF($D$1:$D81,$D81)+3,COLUMN($AM80),4,1,$D81))),"")</f>
        <v/>
      </c>
      <c r="R81" s="138" t="str">
        <f ca="1">IFERROR(INDIRECT(ADDRESS(COUNTIF($D$1:$D81,$D81)+3,COLUMN($AN80),4,1,$D81)),"")</f>
        <v/>
      </c>
      <c r="S81" s="138" t="str">
        <f t="shared" si="7"/>
        <v>Abweichung 8</v>
      </c>
      <c r="T81" s="138" t="str">
        <f ca="1">IFERROR(IF(OR(AND(U81="",V81=""),AND(U81=0,V81=0),AND(U81=CONCATENATE($D81,": "),V81=""),AND(U81=CONCATENATE($D81,": "),V81=0)),"",MAX(T$1:T80)+1),"")</f>
        <v/>
      </c>
      <c r="U81" s="138" t="str">
        <f ca="1">IFERROR(CONCATENATE($D81,": ",INDIRECT(ADDRESS(COUNTIF($D$1:$D81,$D81)+3,COLUMN($AP80),4,1,$D81))),"")</f>
        <v/>
      </c>
      <c r="V81" s="138" t="str">
        <f ca="1">IFERROR(INDIRECT(ADDRESS(COUNTIF($D$1:$D81,$D81)+3,COLUMN($AQ80),4,1,$D81)),"")</f>
        <v/>
      </c>
      <c r="W81" s="138"/>
      <c r="X81" s="138"/>
      <c r="Y81" s="138">
        <f t="shared" si="8"/>
        <v>0</v>
      </c>
      <c r="Z81" s="138" t="str">
        <f ca="1">IFERROR(IF(OR(AND(AA81="",AB81=""),AND(AA81=0,AB81=0),AND(AA81=CONCATENATE($D81,": "),AB81=""),AND(AA81=CONCATENATE($D81,": "),AB81=0)),"",MAX(Z$1:Z80)+1),"")</f>
        <v/>
      </c>
      <c r="AA81" s="138" t="str">
        <f ca="1">IFERROR(CONCATENATE($D81,": ",INDIRECT(ADDRESS(COUNTIF($D$1:$D81,$D81)+3,COLUMN($AS80),4,1,$D81))),"")</f>
        <v/>
      </c>
      <c r="AB81" s="138" t="str">
        <f ca="1">IFERROR(INDIRECT(ADDRESS(COUNTIF($D$1:$D81,$D81)+3,COLUMN($AT80),4,1,$D81)),"")</f>
        <v/>
      </c>
      <c r="AC81" s="138" t="str">
        <f t="shared" ca="1" si="9"/>
        <v/>
      </c>
      <c r="AD81" s="138" t="str">
        <f ca="1">IFERROR(IF(OR(AND(AE81="",AF81=""),AND(AE81=0,AF81=0),AND(AE81=CONCATENATE($D81,": "),AF81=""),AND(AE81=CONCATENATE($D81,": "),AF81=0)),"",MAX(AD$1:AD80)+1),"")</f>
        <v/>
      </c>
      <c r="AE81" s="138" t="str">
        <f ca="1">IFERROR(CONCATENATE($D81,": ",INDIRECT(ADDRESS(COUNTIF($D$1:$D81,$D81)+3,COLUMN($AV80),4,1,$D81))),"")</f>
        <v/>
      </c>
      <c r="AF81" s="138" t="str">
        <f ca="1">IFERROR(INDIRECT(ADDRESS(COUNTIF($D$1:$D81,$D81)+3,COLUMN($AW80),4,1,$D81)),"")</f>
        <v/>
      </c>
    </row>
    <row r="82" spans="4:32" x14ac:dyDescent="0.25">
      <c r="D82" s="138">
        <f t="shared" si="5"/>
        <v>0</v>
      </c>
      <c r="E82" s="138" t="str">
        <f>CONCATENATE("Hinweis ",COUNTIF($D$1:D81,D82)+1)</f>
        <v>Hinweis 9</v>
      </c>
      <c r="F82" s="138" t="str">
        <f ca="1">IFERROR(IF(OR(AND(G82="",H82=""),AND(G82=0,H82=0),AND(G82=CONCATENATE(D82,": "),H82=""),AND(G82=CONCATENATE(D82,": "),H82=0)),"",MAX(F$1:F81)+1),"")</f>
        <v/>
      </c>
      <c r="G82" s="138" t="str">
        <f ca="1">IFERROR(CONCATENATE($D82,": ",INDIRECT(ADDRESS(COUNTIF($D$1:$D82,$D82)+3,COLUMN($AG81),4,1,$D82))),"")</f>
        <v/>
      </c>
      <c r="H82" s="138" t="str">
        <f ca="1">IFERROR(INDIRECT(ADDRESS(COUNTIF($D$1:$D82,$D82)+3,COLUMN($AH81),4,1,$D82)),"")</f>
        <v/>
      </c>
      <c r="I82" s="138" t="str">
        <f>CONCATENATE("Abweichung ",COUNTIF($D$1:D81,D82)+1)</f>
        <v>Abweichung 9</v>
      </c>
      <c r="J82" s="138" t="str">
        <f ca="1">IFERROR(IF(OR(AND(K82="",L82=""),AND(K82=0,L82=0),AND(K82=CONCATENATE($D82,": "),L82=""),AND(K82=CONCATENATE($D82,": "),L82=0)),"",MAX(J$1:J81)+1),"")</f>
        <v/>
      </c>
      <c r="K82" s="138" t="str">
        <f ca="1">IFERROR(CONCATENATE($D82,": ",INDIRECT(ADDRESS(COUNTIF($D$1:$D82,$D82)+3,COLUMN($AJ81),4,1,$D82))),"")</f>
        <v/>
      </c>
      <c r="L82" s="138" t="str">
        <f ca="1">IFERROR(INDIRECT(ADDRESS(COUNTIF($D$1:$D82,$D82)+3,COLUMN($AK81),4,1,$D82)),"")</f>
        <v/>
      </c>
      <c r="M82" s="138"/>
      <c r="N82" s="138"/>
      <c r="O82" s="138" t="str">
        <f t="shared" si="6"/>
        <v>Hinweis 9</v>
      </c>
      <c r="P82" s="138" t="str">
        <f ca="1">IFERROR(IF(OR(AND(Q82="",R82=""),AND(Q82=0,R82=0),AND(Q82=CONCATENATE($D82,": "),R82=""),AND(Q82=CONCATENATE($D82,": "),R82=0)),"",MAX(P$1:P81)+1),"")</f>
        <v/>
      </c>
      <c r="Q82" s="138" t="str">
        <f ca="1">IFERROR(CONCATENATE($D82,": ",INDIRECT(ADDRESS(COUNTIF($D$1:$D82,$D82)+3,COLUMN($AM81),4,1,$D82))),"")</f>
        <v/>
      </c>
      <c r="R82" s="138" t="str">
        <f ca="1">IFERROR(INDIRECT(ADDRESS(COUNTIF($D$1:$D82,$D82)+3,COLUMN($AN81),4,1,$D82)),"")</f>
        <v/>
      </c>
      <c r="S82" s="138" t="str">
        <f t="shared" si="7"/>
        <v>Abweichung 9</v>
      </c>
      <c r="T82" s="138" t="str">
        <f ca="1">IFERROR(IF(OR(AND(U82="",V82=""),AND(U82=0,V82=0),AND(U82=CONCATENATE($D82,": "),V82=""),AND(U82=CONCATENATE($D82,": "),V82=0)),"",MAX(T$1:T81)+1),"")</f>
        <v/>
      </c>
      <c r="U82" s="138" t="str">
        <f ca="1">IFERROR(CONCATENATE($D82,": ",INDIRECT(ADDRESS(COUNTIF($D$1:$D82,$D82)+3,COLUMN($AP81),4,1,$D82))),"")</f>
        <v/>
      </c>
      <c r="V82" s="138" t="str">
        <f ca="1">IFERROR(INDIRECT(ADDRESS(COUNTIF($D$1:$D82,$D82)+3,COLUMN($AQ81),4,1,$D82)),"")</f>
        <v/>
      </c>
      <c r="W82" s="138"/>
      <c r="X82" s="138"/>
      <c r="Y82" s="138">
        <f t="shared" si="8"/>
        <v>0</v>
      </c>
      <c r="Z82" s="138" t="str">
        <f ca="1">IFERROR(IF(OR(AND(AA82="",AB82=""),AND(AA82=0,AB82=0),AND(AA82=CONCATENATE($D82,": "),AB82=""),AND(AA82=CONCATENATE($D82,": "),AB82=0)),"",MAX(Z$1:Z81)+1),"")</f>
        <v/>
      </c>
      <c r="AA82" s="138" t="str">
        <f ca="1">IFERROR(CONCATENATE($D82,": ",INDIRECT(ADDRESS(COUNTIF($D$1:$D82,$D82)+3,COLUMN($AS81),4,1,$D82))),"")</f>
        <v/>
      </c>
      <c r="AB82" s="138" t="str">
        <f ca="1">IFERROR(INDIRECT(ADDRESS(COUNTIF($D$1:$D82,$D82)+3,COLUMN($AT81),4,1,$D82)),"")</f>
        <v/>
      </c>
      <c r="AC82" s="138" t="str">
        <f t="shared" ca="1" si="9"/>
        <v/>
      </c>
      <c r="AD82" s="138" t="str">
        <f ca="1">IFERROR(IF(OR(AND(AE82="",AF82=""),AND(AE82=0,AF82=0),AND(AE82=CONCATENATE($D82,": "),AF82=""),AND(AE82=CONCATENATE($D82,": "),AF82=0)),"",MAX(AD$1:AD81)+1),"")</f>
        <v/>
      </c>
      <c r="AE82" s="138" t="str">
        <f ca="1">IFERROR(CONCATENATE($D82,": ",INDIRECT(ADDRESS(COUNTIF($D$1:$D82,$D82)+3,COLUMN($AV81),4,1,$D82))),"")</f>
        <v/>
      </c>
      <c r="AF82" s="138" t="str">
        <f ca="1">IFERROR(INDIRECT(ADDRESS(COUNTIF($D$1:$D82,$D82)+3,COLUMN($AW81),4,1,$D82)),"")</f>
        <v/>
      </c>
    </row>
    <row r="83" spans="4:32" x14ac:dyDescent="0.25">
      <c r="D83" s="138">
        <f t="shared" si="5"/>
        <v>0</v>
      </c>
      <c r="E83" s="138" t="str">
        <f>CONCATENATE("Hinweis ",COUNTIF($D$1:D82,D83)+1)</f>
        <v>Hinweis 10</v>
      </c>
      <c r="F83" s="138" t="str">
        <f ca="1">IFERROR(IF(OR(AND(G83="",H83=""),AND(G83=0,H83=0),AND(G83=CONCATENATE(D83,": "),H83=""),AND(G83=CONCATENATE(D83,": "),H83=0)),"",MAX(F$1:F82)+1),"")</f>
        <v/>
      </c>
      <c r="G83" s="138" t="str">
        <f ca="1">IFERROR(CONCATENATE($D83,": ",INDIRECT(ADDRESS(COUNTIF($D$1:$D83,$D83)+3,COLUMN($AG82),4,1,$D83))),"")</f>
        <v/>
      </c>
      <c r="H83" s="138" t="str">
        <f ca="1">IFERROR(INDIRECT(ADDRESS(COUNTIF($D$1:$D83,$D83)+3,COLUMN($AH82),4,1,$D83)),"")</f>
        <v/>
      </c>
      <c r="I83" s="138" t="str">
        <f>CONCATENATE("Abweichung ",COUNTIF($D$1:D82,D83)+1)</f>
        <v>Abweichung 10</v>
      </c>
      <c r="J83" s="138" t="str">
        <f ca="1">IFERROR(IF(OR(AND(K83="",L83=""),AND(K83=0,L83=0),AND(K83=CONCATENATE($D83,": "),L83=""),AND(K83=CONCATENATE($D83,": "),L83=0)),"",MAX(J$1:J82)+1),"")</f>
        <v/>
      </c>
      <c r="K83" s="138" t="str">
        <f ca="1">IFERROR(CONCATENATE($D83,": ",INDIRECT(ADDRESS(COUNTIF($D$1:$D83,$D83)+3,COLUMN($AJ82),4,1,$D83))),"")</f>
        <v/>
      </c>
      <c r="L83" s="138" t="str">
        <f ca="1">IFERROR(INDIRECT(ADDRESS(COUNTIF($D$1:$D83,$D83)+3,COLUMN($AK82),4,1,$D83)),"")</f>
        <v/>
      </c>
      <c r="M83" s="138"/>
      <c r="N83" s="138"/>
      <c r="O83" s="138" t="str">
        <f t="shared" si="6"/>
        <v>Hinweis 10</v>
      </c>
      <c r="P83" s="138" t="str">
        <f ca="1">IFERROR(IF(OR(AND(Q83="",R83=""),AND(Q83=0,R83=0),AND(Q83=CONCATENATE($D83,": "),R83=""),AND(Q83=CONCATENATE($D83,": "),R83=0)),"",MAX(P$1:P82)+1),"")</f>
        <v/>
      </c>
      <c r="Q83" s="138" t="str">
        <f ca="1">IFERROR(CONCATENATE($D83,": ",INDIRECT(ADDRESS(COUNTIF($D$1:$D83,$D83)+3,COLUMN($AM82),4,1,$D83))),"")</f>
        <v/>
      </c>
      <c r="R83" s="138" t="str">
        <f ca="1">IFERROR(INDIRECT(ADDRESS(COUNTIF($D$1:$D83,$D83)+3,COLUMN($AN82),4,1,$D83)),"")</f>
        <v/>
      </c>
      <c r="S83" s="138" t="str">
        <f t="shared" si="7"/>
        <v>Abweichung 10</v>
      </c>
      <c r="T83" s="138" t="str">
        <f ca="1">IFERROR(IF(OR(AND(U83="",V83=""),AND(U83=0,V83=0),AND(U83=CONCATENATE($D83,": "),V83=""),AND(U83=CONCATENATE($D83,": "),V83=0)),"",MAX(T$1:T82)+1),"")</f>
        <v/>
      </c>
      <c r="U83" s="138" t="str">
        <f ca="1">IFERROR(CONCATENATE($D83,": ",INDIRECT(ADDRESS(COUNTIF($D$1:$D83,$D83)+3,COLUMN($AP82),4,1,$D83))),"")</f>
        <v/>
      </c>
      <c r="V83" s="138" t="str">
        <f ca="1">IFERROR(INDIRECT(ADDRESS(COUNTIF($D$1:$D83,$D83)+3,COLUMN($AQ82),4,1,$D83)),"")</f>
        <v/>
      </c>
      <c r="W83" s="138"/>
      <c r="X83" s="138"/>
      <c r="Y83" s="138">
        <f t="shared" si="8"/>
        <v>0</v>
      </c>
      <c r="Z83" s="138" t="str">
        <f ca="1">IFERROR(IF(OR(AND(AA83="",AB83=""),AND(AA83=0,AB83=0),AND(AA83=CONCATENATE($D83,": "),AB83=""),AND(AA83=CONCATENATE($D83,": "),AB83=0)),"",MAX(Z$1:Z82)+1),"")</f>
        <v/>
      </c>
      <c r="AA83" s="138" t="str">
        <f ca="1">IFERROR(CONCATENATE($D83,": ",INDIRECT(ADDRESS(COUNTIF($D$1:$D83,$D83)+3,COLUMN($AS82),4,1,$D83))),"")</f>
        <v/>
      </c>
      <c r="AB83" s="138" t="str">
        <f ca="1">IFERROR(INDIRECT(ADDRESS(COUNTIF($D$1:$D83,$D83)+3,COLUMN($AT82),4,1,$D83)),"")</f>
        <v/>
      </c>
      <c r="AC83" s="138" t="str">
        <f t="shared" ca="1" si="9"/>
        <v/>
      </c>
      <c r="AD83" s="138" t="str">
        <f ca="1">IFERROR(IF(OR(AND(AE83="",AF83=""),AND(AE83=0,AF83=0),AND(AE83=CONCATENATE($D83,": "),AF83=""),AND(AE83=CONCATENATE($D83,": "),AF83=0)),"",MAX(AD$1:AD82)+1),"")</f>
        <v/>
      </c>
      <c r="AE83" s="138" t="str">
        <f ca="1">IFERROR(CONCATENATE($D83,": ",INDIRECT(ADDRESS(COUNTIF($D$1:$D83,$D83)+3,COLUMN($AV82),4,1,$D83))),"")</f>
        <v/>
      </c>
      <c r="AF83" s="138" t="str">
        <f ca="1">IFERROR(INDIRECT(ADDRESS(COUNTIF($D$1:$D83,$D83)+3,COLUMN($AW82),4,1,$D83)),"")</f>
        <v/>
      </c>
    </row>
    <row r="84" spans="4:32" x14ac:dyDescent="0.25">
      <c r="D84" s="138">
        <f t="shared" si="5"/>
        <v>0</v>
      </c>
      <c r="E84" s="138" t="str">
        <f>CONCATENATE("Hinweis ",COUNTIF($D$1:D83,D84)+1)</f>
        <v>Hinweis 11</v>
      </c>
      <c r="F84" s="138" t="str">
        <f ca="1">IFERROR(IF(OR(AND(G84="",H84=""),AND(G84=0,H84=0),AND(G84=CONCATENATE(D84,": "),H84=""),AND(G84=CONCATENATE(D84,": "),H84=0)),"",MAX(F$1:F83)+1),"")</f>
        <v/>
      </c>
      <c r="G84" s="138" t="str">
        <f ca="1">IFERROR(CONCATENATE($D84,": ",INDIRECT(ADDRESS(COUNTIF($D$1:$D84,$D84)+3,COLUMN($AG83),4,1,$D84))),"")</f>
        <v/>
      </c>
      <c r="H84" s="138" t="str">
        <f ca="1">IFERROR(INDIRECT(ADDRESS(COUNTIF($D$1:$D84,$D84)+3,COLUMN($AH83),4,1,$D84)),"")</f>
        <v/>
      </c>
      <c r="I84" s="138" t="str">
        <f>CONCATENATE("Abweichung ",COUNTIF($D$1:D83,D84)+1)</f>
        <v>Abweichung 11</v>
      </c>
      <c r="J84" s="138" t="str">
        <f ca="1">IFERROR(IF(OR(AND(K84="",L84=""),AND(K84=0,L84=0),AND(K84=CONCATENATE($D84,": "),L84=""),AND(K84=CONCATENATE($D84,": "),L84=0)),"",MAX(J$1:J83)+1),"")</f>
        <v/>
      </c>
      <c r="K84" s="138" t="str">
        <f ca="1">IFERROR(CONCATENATE($D84,": ",INDIRECT(ADDRESS(COUNTIF($D$1:$D84,$D84)+3,COLUMN($AJ83),4,1,$D84))),"")</f>
        <v/>
      </c>
      <c r="L84" s="138" t="str">
        <f ca="1">IFERROR(INDIRECT(ADDRESS(COUNTIF($D$1:$D84,$D84)+3,COLUMN($AK83),4,1,$D84)),"")</f>
        <v/>
      </c>
      <c r="M84" s="138"/>
      <c r="N84" s="138"/>
      <c r="O84" s="138" t="str">
        <f t="shared" si="6"/>
        <v>Hinweis 11</v>
      </c>
      <c r="P84" s="138" t="str">
        <f ca="1">IFERROR(IF(OR(AND(Q84="",R84=""),AND(Q84=0,R84=0),AND(Q84=CONCATENATE($D84,": "),R84=""),AND(Q84=CONCATENATE($D84,": "),R84=0)),"",MAX(P$1:P83)+1),"")</f>
        <v/>
      </c>
      <c r="Q84" s="138" t="str">
        <f ca="1">IFERROR(CONCATENATE($D84,": ",INDIRECT(ADDRESS(COUNTIF($D$1:$D84,$D84)+3,COLUMN($AM83),4,1,$D84))),"")</f>
        <v/>
      </c>
      <c r="R84" s="138" t="str">
        <f ca="1">IFERROR(INDIRECT(ADDRESS(COUNTIF($D$1:$D84,$D84)+3,COLUMN($AN83),4,1,$D84)),"")</f>
        <v/>
      </c>
      <c r="S84" s="138" t="str">
        <f t="shared" si="7"/>
        <v>Abweichung 11</v>
      </c>
      <c r="T84" s="138" t="str">
        <f ca="1">IFERROR(IF(OR(AND(U84="",V84=""),AND(U84=0,V84=0),AND(U84=CONCATENATE($D84,": "),V84=""),AND(U84=CONCATENATE($D84,": "),V84=0)),"",MAX(T$1:T83)+1),"")</f>
        <v/>
      </c>
      <c r="U84" s="138" t="str">
        <f ca="1">IFERROR(CONCATENATE($D84,": ",INDIRECT(ADDRESS(COUNTIF($D$1:$D84,$D84)+3,COLUMN($AP83),4,1,$D84))),"")</f>
        <v/>
      </c>
      <c r="V84" s="138" t="str">
        <f ca="1">IFERROR(INDIRECT(ADDRESS(COUNTIF($D$1:$D84,$D84)+3,COLUMN($AQ83),4,1,$D84)),"")</f>
        <v/>
      </c>
      <c r="W84" s="138"/>
      <c r="X84" s="138"/>
      <c r="Y84" s="138">
        <f t="shared" si="8"/>
        <v>0</v>
      </c>
      <c r="Z84" s="138" t="str">
        <f ca="1">IFERROR(IF(OR(AND(AA84="",AB84=""),AND(AA84=0,AB84=0),AND(AA84=CONCATENATE($D84,": "),AB84=""),AND(AA84=CONCATENATE($D84,": "),AB84=0)),"",MAX(Z$1:Z83)+1),"")</f>
        <v/>
      </c>
      <c r="AA84" s="138" t="str">
        <f ca="1">IFERROR(CONCATENATE($D84,": ",INDIRECT(ADDRESS(COUNTIF($D$1:$D84,$D84)+3,COLUMN($AS83),4,1,$D84))),"")</f>
        <v/>
      </c>
      <c r="AB84" s="138" t="str">
        <f ca="1">IFERROR(INDIRECT(ADDRESS(COUNTIF($D$1:$D84,$D84)+3,COLUMN($AT83),4,1,$D84)),"")</f>
        <v/>
      </c>
      <c r="AC84" s="138" t="str">
        <f t="shared" ca="1" si="9"/>
        <v/>
      </c>
      <c r="AD84" s="138" t="str">
        <f ca="1">IFERROR(IF(OR(AND(AE84="",AF84=""),AND(AE84=0,AF84=0),AND(AE84=CONCATENATE($D84,": "),AF84=""),AND(AE84=CONCATENATE($D84,": "),AF84=0)),"",MAX(AD$1:AD83)+1),"")</f>
        <v/>
      </c>
      <c r="AE84" s="138" t="str">
        <f ca="1">IFERROR(CONCATENATE($D84,": ",INDIRECT(ADDRESS(COUNTIF($D$1:$D84,$D84)+3,COLUMN($AV83),4,1,$D84))),"")</f>
        <v/>
      </c>
      <c r="AF84" s="138" t="str">
        <f ca="1">IFERROR(INDIRECT(ADDRESS(COUNTIF($D$1:$D84,$D84)+3,COLUMN($AW83),4,1,$D84)),"")</f>
        <v/>
      </c>
    </row>
    <row r="85" spans="4:32" x14ac:dyDescent="0.25">
      <c r="D85" s="138">
        <f t="shared" si="5"/>
        <v>0</v>
      </c>
      <c r="E85" s="138" t="str">
        <f>CONCATENATE("Hinweis ",COUNTIF($D$1:D84,D85)+1)</f>
        <v>Hinweis 12</v>
      </c>
      <c r="F85" s="138" t="str">
        <f ca="1">IFERROR(IF(OR(AND(G85="",H85=""),AND(G85=0,H85=0),AND(G85=CONCATENATE(D85,": "),H85=""),AND(G85=CONCATENATE(D85,": "),H85=0)),"",MAX(F$1:F84)+1),"")</f>
        <v/>
      </c>
      <c r="G85" s="138" t="str">
        <f ca="1">IFERROR(CONCATENATE($D85,": ",INDIRECT(ADDRESS(COUNTIF($D$1:$D85,$D85)+3,COLUMN($AG84),4,1,$D85))),"")</f>
        <v/>
      </c>
      <c r="H85" s="138" t="str">
        <f ca="1">IFERROR(INDIRECT(ADDRESS(COUNTIF($D$1:$D85,$D85)+3,COLUMN($AH84),4,1,$D85)),"")</f>
        <v/>
      </c>
      <c r="I85" s="138" t="str">
        <f>CONCATENATE("Abweichung ",COUNTIF($D$1:D84,D85)+1)</f>
        <v>Abweichung 12</v>
      </c>
      <c r="J85" s="138" t="str">
        <f ca="1">IFERROR(IF(OR(AND(K85="",L85=""),AND(K85=0,L85=0),AND(K85=CONCATENATE($D85,": "),L85=""),AND(K85=CONCATENATE($D85,": "),L85=0)),"",MAX(J$1:J84)+1),"")</f>
        <v/>
      </c>
      <c r="K85" s="138" t="str">
        <f ca="1">IFERROR(CONCATENATE($D85,": ",INDIRECT(ADDRESS(COUNTIF($D$1:$D85,$D85)+3,COLUMN($AJ84),4,1,$D85))),"")</f>
        <v/>
      </c>
      <c r="L85" s="138" t="str">
        <f ca="1">IFERROR(INDIRECT(ADDRESS(COUNTIF($D$1:$D85,$D85)+3,COLUMN($AK84),4,1,$D85)),"")</f>
        <v/>
      </c>
      <c r="M85" s="138"/>
      <c r="N85" s="138"/>
      <c r="O85" s="138" t="str">
        <f t="shared" si="6"/>
        <v>Hinweis 12</v>
      </c>
      <c r="P85" s="138" t="str">
        <f ca="1">IFERROR(IF(OR(AND(Q85="",R85=""),AND(Q85=0,R85=0),AND(Q85=CONCATENATE($D85,": "),R85=""),AND(Q85=CONCATENATE($D85,": "),R85=0)),"",MAX(P$1:P84)+1),"")</f>
        <v/>
      </c>
      <c r="Q85" s="138" t="str">
        <f ca="1">IFERROR(CONCATENATE($D85,": ",INDIRECT(ADDRESS(COUNTIF($D$1:$D85,$D85)+3,COLUMN($AM84),4,1,$D85))),"")</f>
        <v/>
      </c>
      <c r="R85" s="138" t="str">
        <f ca="1">IFERROR(INDIRECT(ADDRESS(COUNTIF($D$1:$D85,$D85)+3,COLUMN($AN84),4,1,$D85)),"")</f>
        <v/>
      </c>
      <c r="S85" s="138" t="str">
        <f t="shared" si="7"/>
        <v>Abweichung 12</v>
      </c>
      <c r="T85" s="138" t="str">
        <f ca="1">IFERROR(IF(OR(AND(U85="",V85=""),AND(U85=0,V85=0),AND(U85=CONCATENATE($D85,": "),V85=""),AND(U85=CONCATENATE($D85,": "),V85=0)),"",MAX(T$1:T84)+1),"")</f>
        <v/>
      </c>
      <c r="U85" s="138" t="str">
        <f ca="1">IFERROR(CONCATENATE($D85,": ",INDIRECT(ADDRESS(COUNTIF($D$1:$D85,$D85)+3,COLUMN($AP84),4,1,$D85))),"")</f>
        <v/>
      </c>
      <c r="V85" s="138" t="str">
        <f ca="1">IFERROR(INDIRECT(ADDRESS(COUNTIF($D$1:$D85,$D85)+3,COLUMN($AQ84),4,1,$D85)),"")</f>
        <v/>
      </c>
      <c r="W85" s="138"/>
      <c r="X85" s="138"/>
      <c r="Y85" s="138">
        <f t="shared" si="8"/>
        <v>0</v>
      </c>
      <c r="Z85" s="138" t="str">
        <f ca="1">IFERROR(IF(OR(AND(AA85="",AB85=""),AND(AA85=0,AB85=0),AND(AA85=CONCATENATE($D85,": "),AB85=""),AND(AA85=CONCATENATE($D85,": "),AB85=0)),"",MAX(Z$1:Z84)+1),"")</f>
        <v/>
      </c>
      <c r="AA85" s="138" t="str">
        <f ca="1">IFERROR(CONCATENATE($D85,": ",INDIRECT(ADDRESS(COUNTIF($D$1:$D85,$D85)+3,COLUMN($AS84),4,1,$D85))),"")</f>
        <v/>
      </c>
      <c r="AB85" s="138" t="str">
        <f ca="1">IFERROR(INDIRECT(ADDRESS(COUNTIF($D$1:$D85,$D85)+3,COLUMN($AT84),4,1,$D85)),"")</f>
        <v/>
      </c>
      <c r="AC85" s="138" t="str">
        <f t="shared" ca="1" si="9"/>
        <v/>
      </c>
      <c r="AD85" s="138" t="str">
        <f ca="1">IFERROR(IF(OR(AND(AE85="",AF85=""),AND(AE85=0,AF85=0),AND(AE85=CONCATENATE($D85,": "),AF85=""),AND(AE85=CONCATENATE($D85,": "),AF85=0)),"",MAX(AD$1:AD84)+1),"")</f>
        <v/>
      </c>
      <c r="AE85" s="138" t="str">
        <f ca="1">IFERROR(CONCATENATE($D85,": ",INDIRECT(ADDRESS(COUNTIF($D$1:$D85,$D85)+3,COLUMN($AV84),4,1,$D85))),"")</f>
        <v/>
      </c>
      <c r="AF85" s="138" t="str">
        <f ca="1">IFERROR(INDIRECT(ADDRESS(COUNTIF($D$1:$D85,$D85)+3,COLUMN($AW84),4,1,$D85)),"")</f>
        <v/>
      </c>
    </row>
    <row r="86" spans="4:32" x14ac:dyDescent="0.25">
      <c r="D86" s="138">
        <f t="shared" si="5"/>
        <v>0</v>
      </c>
      <c r="E86" s="138" t="str">
        <f>CONCATENATE("Hinweis ",COUNTIF($D$1:D85,D86)+1)</f>
        <v>Hinweis 13</v>
      </c>
      <c r="F86" s="138" t="str">
        <f ca="1">IFERROR(IF(OR(AND(G86="",H86=""),AND(G86=0,H86=0),AND(G86=CONCATENATE(D86,": "),H86=""),AND(G86=CONCATENATE(D86,": "),H86=0)),"",MAX(F$1:F85)+1),"")</f>
        <v/>
      </c>
      <c r="G86" s="138" t="str">
        <f ca="1">IFERROR(CONCATENATE($D86,": ",INDIRECT(ADDRESS(COUNTIF($D$1:$D86,$D86)+3,COLUMN($AG85),4,1,$D86))),"")</f>
        <v/>
      </c>
      <c r="H86" s="138" t="str">
        <f ca="1">IFERROR(INDIRECT(ADDRESS(COUNTIF($D$1:$D86,$D86)+3,COLUMN($AH85),4,1,$D86)),"")</f>
        <v/>
      </c>
      <c r="I86" s="138" t="str">
        <f>CONCATENATE("Abweichung ",COUNTIF($D$1:D85,D86)+1)</f>
        <v>Abweichung 13</v>
      </c>
      <c r="J86" s="138" t="str">
        <f ca="1">IFERROR(IF(OR(AND(K86="",L86=""),AND(K86=0,L86=0),AND(K86=CONCATENATE($D86,": "),L86=""),AND(K86=CONCATENATE($D86,": "),L86=0)),"",MAX(J$1:J85)+1),"")</f>
        <v/>
      </c>
      <c r="K86" s="138" t="str">
        <f ca="1">IFERROR(CONCATENATE($D86,": ",INDIRECT(ADDRESS(COUNTIF($D$1:$D86,$D86)+3,COLUMN($AJ85),4,1,$D86))),"")</f>
        <v/>
      </c>
      <c r="L86" s="138" t="str">
        <f ca="1">IFERROR(INDIRECT(ADDRESS(COUNTIF($D$1:$D86,$D86)+3,COLUMN($AK85),4,1,$D86)),"")</f>
        <v/>
      </c>
      <c r="M86" s="138"/>
      <c r="N86" s="138"/>
      <c r="O86" s="138" t="str">
        <f t="shared" si="6"/>
        <v>Hinweis 13</v>
      </c>
      <c r="P86" s="138" t="str">
        <f ca="1">IFERROR(IF(OR(AND(Q86="",R86=""),AND(Q86=0,R86=0),AND(Q86=CONCATENATE($D86,": "),R86=""),AND(Q86=CONCATENATE($D86,": "),R86=0)),"",MAX(P$1:P85)+1),"")</f>
        <v/>
      </c>
      <c r="Q86" s="138" t="str">
        <f ca="1">IFERROR(CONCATENATE($D86,": ",INDIRECT(ADDRESS(COUNTIF($D$1:$D86,$D86)+3,COLUMN($AM85),4,1,$D86))),"")</f>
        <v/>
      </c>
      <c r="R86" s="138" t="str">
        <f ca="1">IFERROR(INDIRECT(ADDRESS(COUNTIF($D$1:$D86,$D86)+3,COLUMN($AN85),4,1,$D86)),"")</f>
        <v/>
      </c>
      <c r="S86" s="138" t="str">
        <f t="shared" si="7"/>
        <v>Abweichung 13</v>
      </c>
      <c r="T86" s="138" t="str">
        <f ca="1">IFERROR(IF(OR(AND(U86="",V86=""),AND(U86=0,V86=0),AND(U86=CONCATENATE($D86,": "),V86=""),AND(U86=CONCATENATE($D86,": "),V86=0)),"",MAX(T$1:T85)+1),"")</f>
        <v/>
      </c>
      <c r="U86" s="138" t="str">
        <f ca="1">IFERROR(CONCATENATE($D86,": ",INDIRECT(ADDRESS(COUNTIF($D$1:$D86,$D86)+3,COLUMN($AP85),4,1,$D86))),"")</f>
        <v/>
      </c>
      <c r="V86" s="138" t="str">
        <f ca="1">IFERROR(INDIRECT(ADDRESS(COUNTIF($D$1:$D86,$D86)+3,COLUMN($AQ85),4,1,$D86)),"")</f>
        <v/>
      </c>
      <c r="W86" s="138"/>
      <c r="X86" s="138"/>
      <c r="Y86" s="138">
        <f t="shared" si="8"/>
        <v>0</v>
      </c>
      <c r="Z86" s="138" t="str">
        <f ca="1">IFERROR(IF(OR(AND(AA86="",AB86=""),AND(AA86=0,AB86=0),AND(AA86=CONCATENATE($D86,": "),AB86=""),AND(AA86=CONCATENATE($D86,": "),AB86=0)),"",MAX(Z$1:Z85)+1),"")</f>
        <v/>
      </c>
      <c r="AA86" s="138" t="str">
        <f ca="1">IFERROR(CONCATENATE($D86,": ",INDIRECT(ADDRESS(COUNTIF($D$1:$D86,$D86)+3,COLUMN($AS85),4,1,$D86))),"")</f>
        <v/>
      </c>
      <c r="AB86" s="138" t="str">
        <f ca="1">IFERROR(INDIRECT(ADDRESS(COUNTIF($D$1:$D86,$D86)+3,COLUMN($AT85),4,1,$D86)),"")</f>
        <v/>
      </c>
      <c r="AC86" s="138" t="str">
        <f t="shared" ca="1" si="9"/>
        <v/>
      </c>
      <c r="AD86" s="138" t="str">
        <f ca="1">IFERROR(IF(OR(AND(AE86="",AF86=""),AND(AE86=0,AF86=0),AND(AE86=CONCATENATE($D86,": "),AF86=""),AND(AE86=CONCATENATE($D86,": "),AF86=0)),"",MAX(AD$1:AD85)+1),"")</f>
        <v/>
      </c>
      <c r="AE86" s="138" t="str">
        <f ca="1">IFERROR(CONCATENATE($D86,": ",INDIRECT(ADDRESS(COUNTIF($D$1:$D86,$D86)+3,COLUMN($AV85),4,1,$D86))),"")</f>
        <v/>
      </c>
      <c r="AF86" s="138" t="str">
        <f ca="1">IFERROR(INDIRECT(ADDRESS(COUNTIF($D$1:$D86,$D86)+3,COLUMN($AW85),4,1,$D86)),"")</f>
        <v/>
      </c>
    </row>
    <row r="87" spans="4:32" x14ac:dyDescent="0.25">
      <c r="D87" s="138">
        <f t="shared" si="5"/>
        <v>0</v>
      </c>
      <c r="E87" s="138" t="str">
        <f>CONCATENATE("Hinweis ",COUNTIF($D$1:D86,D87)+1)</f>
        <v>Hinweis 14</v>
      </c>
      <c r="F87" s="138" t="str">
        <f ca="1">IFERROR(IF(OR(AND(G87="",H87=""),AND(G87=0,H87=0),AND(G87=CONCATENATE(D87,": "),H87=""),AND(G87=CONCATENATE(D87,": "),H87=0)),"",MAX(F$1:F86)+1),"")</f>
        <v/>
      </c>
      <c r="G87" s="138" t="str">
        <f ca="1">IFERROR(CONCATENATE($D87,": ",INDIRECT(ADDRESS(COUNTIF($D$1:$D87,$D87)+3,COLUMN($AG86),4,1,$D87))),"")</f>
        <v/>
      </c>
      <c r="H87" s="138" t="str">
        <f ca="1">IFERROR(INDIRECT(ADDRESS(COUNTIF($D$1:$D87,$D87)+3,COLUMN($AH86),4,1,$D87)),"")</f>
        <v/>
      </c>
      <c r="I87" s="138" t="str">
        <f>CONCATENATE("Abweichung ",COUNTIF($D$1:D86,D87)+1)</f>
        <v>Abweichung 14</v>
      </c>
      <c r="J87" s="138" t="str">
        <f ca="1">IFERROR(IF(OR(AND(K87="",L87=""),AND(K87=0,L87=0),AND(K87=CONCATENATE($D87,": "),L87=""),AND(K87=CONCATENATE($D87,": "),L87=0)),"",MAX(J$1:J86)+1),"")</f>
        <v/>
      </c>
      <c r="K87" s="138" t="str">
        <f ca="1">IFERROR(CONCATENATE($D87,": ",INDIRECT(ADDRESS(COUNTIF($D$1:$D87,$D87)+3,COLUMN($AJ86),4,1,$D87))),"")</f>
        <v/>
      </c>
      <c r="L87" s="138" t="str">
        <f ca="1">IFERROR(INDIRECT(ADDRESS(COUNTIF($D$1:$D87,$D87)+3,COLUMN($AK86),4,1,$D87)),"")</f>
        <v/>
      </c>
      <c r="M87" s="138"/>
      <c r="N87" s="138"/>
      <c r="O87" s="138" t="str">
        <f t="shared" si="6"/>
        <v>Hinweis 14</v>
      </c>
      <c r="P87" s="138" t="str">
        <f ca="1">IFERROR(IF(OR(AND(Q87="",R87=""),AND(Q87=0,R87=0),AND(Q87=CONCATENATE($D87,": "),R87=""),AND(Q87=CONCATENATE($D87,": "),R87=0)),"",MAX(P$1:P86)+1),"")</f>
        <v/>
      </c>
      <c r="Q87" s="138" t="str">
        <f ca="1">IFERROR(CONCATENATE($D87,": ",INDIRECT(ADDRESS(COUNTIF($D$1:$D87,$D87)+3,COLUMN($AM86),4,1,$D87))),"")</f>
        <v/>
      </c>
      <c r="R87" s="138" t="str">
        <f ca="1">IFERROR(INDIRECT(ADDRESS(COUNTIF($D$1:$D87,$D87)+3,COLUMN($AN86),4,1,$D87)),"")</f>
        <v/>
      </c>
      <c r="S87" s="138" t="str">
        <f t="shared" si="7"/>
        <v>Abweichung 14</v>
      </c>
      <c r="T87" s="138" t="str">
        <f ca="1">IFERROR(IF(OR(AND(U87="",V87=""),AND(U87=0,V87=0),AND(U87=CONCATENATE($D87,": "),V87=""),AND(U87=CONCATENATE($D87,": "),V87=0)),"",MAX(T$1:T86)+1),"")</f>
        <v/>
      </c>
      <c r="U87" s="138" t="str">
        <f ca="1">IFERROR(CONCATENATE($D87,": ",INDIRECT(ADDRESS(COUNTIF($D$1:$D87,$D87)+3,COLUMN($AP86),4,1,$D87))),"")</f>
        <v/>
      </c>
      <c r="V87" s="138" t="str">
        <f ca="1">IFERROR(INDIRECT(ADDRESS(COUNTIF($D$1:$D87,$D87)+3,COLUMN($AQ86),4,1,$D87)),"")</f>
        <v/>
      </c>
      <c r="W87" s="138"/>
      <c r="X87" s="138"/>
      <c r="Y87" s="138">
        <f t="shared" si="8"/>
        <v>0</v>
      </c>
      <c r="Z87" s="138" t="str">
        <f ca="1">IFERROR(IF(OR(AND(AA87="",AB87=""),AND(AA87=0,AB87=0),AND(AA87=CONCATENATE($D87,": "),AB87=""),AND(AA87=CONCATENATE($D87,": "),AB87=0)),"",MAX(Z$1:Z86)+1),"")</f>
        <v/>
      </c>
      <c r="AA87" s="138" t="str">
        <f ca="1">IFERROR(CONCATENATE($D87,": ",INDIRECT(ADDRESS(COUNTIF($D$1:$D87,$D87)+3,COLUMN($AS86),4,1,$D87))),"")</f>
        <v/>
      </c>
      <c r="AB87" s="138" t="str">
        <f ca="1">IFERROR(INDIRECT(ADDRESS(COUNTIF($D$1:$D87,$D87)+3,COLUMN($AT86),4,1,$D87)),"")</f>
        <v/>
      </c>
      <c r="AC87" s="138" t="str">
        <f t="shared" ca="1" si="9"/>
        <v/>
      </c>
      <c r="AD87" s="138" t="str">
        <f ca="1">IFERROR(IF(OR(AND(AE87="",AF87=""),AND(AE87=0,AF87=0),AND(AE87=CONCATENATE($D87,": "),AF87=""),AND(AE87=CONCATENATE($D87,": "),AF87=0)),"",MAX(AD$1:AD86)+1),"")</f>
        <v/>
      </c>
      <c r="AE87" s="138" t="str">
        <f ca="1">IFERROR(CONCATENATE($D87,": ",INDIRECT(ADDRESS(COUNTIF($D$1:$D87,$D87)+3,COLUMN($AV86),4,1,$D87))),"")</f>
        <v/>
      </c>
      <c r="AF87" s="138" t="str">
        <f ca="1">IFERROR(INDIRECT(ADDRESS(COUNTIF($D$1:$D87,$D87)+3,COLUMN($AW86),4,1,$D87)),"")</f>
        <v/>
      </c>
    </row>
    <row r="88" spans="4:32" x14ac:dyDescent="0.25">
      <c r="D88" s="138">
        <f t="shared" si="5"/>
        <v>0</v>
      </c>
      <c r="E88" s="138" t="str">
        <f>CONCATENATE("Hinweis ",COUNTIF($D$1:D87,D88)+1)</f>
        <v>Hinweis 15</v>
      </c>
      <c r="F88" s="138" t="str">
        <f ca="1">IFERROR(IF(OR(AND(G88="",H88=""),AND(G88=0,H88=0),AND(G88=CONCATENATE(D88,": "),H88=""),AND(G88=CONCATENATE(D88,": "),H88=0)),"",MAX(F$1:F87)+1),"")</f>
        <v/>
      </c>
      <c r="G88" s="138" t="str">
        <f ca="1">IFERROR(CONCATENATE($D88,": ",INDIRECT(ADDRESS(COUNTIF($D$1:$D88,$D88)+3,COLUMN($AG87),4,1,$D88))),"")</f>
        <v/>
      </c>
      <c r="H88" s="138" t="str">
        <f ca="1">IFERROR(INDIRECT(ADDRESS(COUNTIF($D$1:$D88,$D88)+3,COLUMN($AH87),4,1,$D88)),"")</f>
        <v/>
      </c>
      <c r="I88" s="138" t="str">
        <f>CONCATENATE("Abweichung ",COUNTIF($D$1:D87,D88)+1)</f>
        <v>Abweichung 15</v>
      </c>
      <c r="J88" s="138" t="str">
        <f ca="1">IFERROR(IF(OR(AND(K88="",L88=""),AND(K88=0,L88=0),AND(K88=CONCATENATE($D88,": "),L88=""),AND(K88=CONCATENATE($D88,": "),L88=0)),"",MAX(J$1:J87)+1),"")</f>
        <v/>
      </c>
      <c r="K88" s="138" t="str">
        <f ca="1">IFERROR(CONCATENATE($D88,": ",INDIRECT(ADDRESS(COUNTIF($D$1:$D88,$D88)+3,COLUMN($AJ87),4,1,$D88))),"")</f>
        <v/>
      </c>
      <c r="L88" s="138" t="str">
        <f ca="1">IFERROR(INDIRECT(ADDRESS(COUNTIF($D$1:$D88,$D88)+3,COLUMN($AK87),4,1,$D88)),"")</f>
        <v/>
      </c>
      <c r="M88" s="138"/>
      <c r="N88" s="138"/>
      <c r="O88" s="138" t="str">
        <f t="shared" si="6"/>
        <v>Hinweis 15</v>
      </c>
      <c r="P88" s="138" t="str">
        <f ca="1">IFERROR(IF(OR(AND(Q88="",R88=""),AND(Q88=0,R88=0),AND(Q88=CONCATENATE($D88,": "),R88=""),AND(Q88=CONCATENATE($D88,": "),R88=0)),"",MAX(P$1:P87)+1),"")</f>
        <v/>
      </c>
      <c r="Q88" s="138" t="str">
        <f ca="1">IFERROR(CONCATENATE($D88,": ",INDIRECT(ADDRESS(COUNTIF($D$1:$D88,$D88)+3,COLUMN($AM87),4,1,$D88))),"")</f>
        <v/>
      </c>
      <c r="R88" s="138" t="str">
        <f ca="1">IFERROR(INDIRECT(ADDRESS(COUNTIF($D$1:$D88,$D88)+3,COLUMN($AN87),4,1,$D88)),"")</f>
        <v/>
      </c>
      <c r="S88" s="138" t="str">
        <f t="shared" si="7"/>
        <v>Abweichung 15</v>
      </c>
      <c r="T88" s="138" t="str">
        <f ca="1">IFERROR(IF(OR(AND(U88="",V88=""),AND(U88=0,V88=0),AND(U88=CONCATENATE($D88,": "),V88=""),AND(U88=CONCATENATE($D88,": "),V88=0)),"",MAX(T$1:T87)+1),"")</f>
        <v/>
      </c>
      <c r="U88" s="138" t="str">
        <f ca="1">IFERROR(CONCATENATE($D88,": ",INDIRECT(ADDRESS(COUNTIF($D$1:$D88,$D88)+3,COLUMN($AP87),4,1,$D88))),"")</f>
        <v/>
      </c>
      <c r="V88" s="138" t="str">
        <f ca="1">IFERROR(INDIRECT(ADDRESS(COUNTIF($D$1:$D88,$D88)+3,COLUMN($AQ87),4,1,$D88)),"")</f>
        <v/>
      </c>
      <c r="W88" s="138"/>
      <c r="X88" s="138"/>
      <c r="Y88" s="138">
        <f t="shared" si="8"/>
        <v>0</v>
      </c>
      <c r="Z88" s="138" t="str">
        <f ca="1">IFERROR(IF(OR(AND(AA88="",AB88=""),AND(AA88=0,AB88=0),AND(AA88=CONCATENATE($D88,": "),AB88=""),AND(AA88=CONCATENATE($D88,": "),AB88=0)),"",MAX(Z$1:Z87)+1),"")</f>
        <v/>
      </c>
      <c r="AA88" s="138" t="str">
        <f ca="1">IFERROR(CONCATENATE($D88,": ",INDIRECT(ADDRESS(COUNTIF($D$1:$D88,$D88)+3,COLUMN($AS87),4,1,$D88))),"")</f>
        <v/>
      </c>
      <c r="AB88" s="138" t="str">
        <f ca="1">IFERROR(INDIRECT(ADDRESS(COUNTIF($D$1:$D88,$D88)+3,COLUMN($AT87),4,1,$D88)),"")</f>
        <v/>
      </c>
      <c r="AC88" s="138" t="str">
        <f t="shared" ca="1" si="9"/>
        <v/>
      </c>
      <c r="AD88" s="138" t="str">
        <f ca="1">IFERROR(IF(OR(AND(AE88="",AF88=""),AND(AE88=0,AF88=0),AND(AE88=CONCATENATE($D88,": "),AF88=""),AND(AE88=CONCATENATE($D88,": "),AF88=0)),"",MAX(AD$1:AD87)+1),"")</f>
        <v/>
      </c>
      <c r="AE88" s="138" t="str">
        <f ca="1">IFERROR(CONCATENATE($D88,": ",INDIRECT(ADDRESS(COUNTIF($D$1:$D88,$D88)+3,COLUMN($AV87),4,1,$D88))),"")</f>
        <v/>
      </c>
      <c r="AF88" s="138" t="str">
        <f ca="1">IFERROR(INDIRECT(ADDRESS(COUNTIF($D$1:$D88,$D88)+3,COLUMN($AW87),4,1,$D88)),"")</f>
        <v/>
      </c>
    </row>
    <row r="89" spans="4:32" x14ac:dyDescent="0.25">
      <c r="D89" s="138">
        <f t="shared" si="5"/>
        <v>0</v>
      </c>
      <c r="E89" s="138" t="str">
        <f>CONCATENATE("Hinweis ",COUNTIF($D$1:D88,D89)+1)</f>
        <v>Hinweis 16</v>
      </c>
      <c r="F89" s="138" t="str">
        <f ca="1">IFERROR(IF(OR(AND(G89="",H89=""),AND(G89=0,H89=0),AND(G89=CONCATENATE(D89,": "),H89=""),AND(G89=CONCATENATE(D89,": "),H89=0)),"",MAX(F$1:F88)+1),"")</f>
        <v/>
      </c>
      <c r="G89" s="138" t="str">
        <f ca="1">IFERROR(CONCATENATE($D89,": ",INDIRECT(ADDRESS(COUNTIF($D$1:$D89,$D89)+3,COLUMN($AG88),4,1,$D89))),"")</f>
        <v/>
      </c>
      <c r="H89" s="138" t="str">
        <f ca="1">IFERROR(INDIRECT(ADDRESS(COUNTIF($D$1:$D89,$D89)+3,COLUMN($AH88),4,1,$D89)),"")</f>
        <v/>
      </c>
      <c r="I89" s="138" t="str">
        <f>CONCATENATE("Abweichung ",COUNTIF($D$1:D88,D89)+1)</f>
        <v>Abweichung 16</v>
      </c>
      <c r="J89" s="138" t="str">
        <f ca="1">IFERROR(IF(OR(AND(K89="",L89=""),AND(K89=0,L89=0),AND(K89=CONCATENATE($D89,": "),L89=""),AND(K89=CONCATENATE($D89,": "),L89=0)),"",MAX(J$1:J88)+1),"")</f>
        <v/>
      </c>
      <c r="K89" s="138" t="str">
        <f ca="1">IFERROR(CONCATENATE($D89,": ",INDIRECT(ADDRESS(COUNTIF($D$1:$D89,$D89)+3,COLUMN($AJ88),4,1,$D89))),"")</f>
        <v/>
      </c>
      <c r="L89" s="138" t="str">
        <f ca="1">IFERROR(INDIRECT(ADDRESS(COUNTIF($D$1:$D89,$D89)+3,COLUMN($AK88),4,1,$D89)),"")</f>
        <v/>
      </c>
      <c r="M89" s="138"/>
      <c r="N89" s="138"/>
      <c r="O89" s="138" t="str">
        <f t="shared" si="6"/>
        <v>Hinweis 16</v>
      </c>
      <c r="P89" s="138" t="str">
        <f ca="1">IFERROR(IF(OR(AND(Q89="",R89=""),AND(Q89=0,R89=0),AND(Q89=CONCATENATE($D89,": "),R89=""),AND(Q89=CONCATENATE($D89,": "),R89=0)),"",MAX(P$1:P88)+1),"")</f>
        <v/>
      </c>
      <c r="Q89" s="138" t="str">
        <f ca="1">IFERROR(CONCATENATE($D89,": ",INDIRECT(ADDRESS(COUNTIF($D$1:$D89,$D89)+3,COLUMN($AM88),4,1,$D89))),"")</f>
        <v/>
      </c>
      <c r="R89" s="138" t="str">
        <f ca="1">IFERROR(INDIRECT(ADDRESS(COUNTIF($D$1:$D89,$D89)+3,COLUMN($AN88),4,1,$D89)),"")</f>
        <v/>
      </c>
      <c r="S89" s="138" t="str">
        <f t="shared" si="7"/>
        <v>Abweichung 16</v>
      </c>
      <c r="T89" s="138" t="str">
        <f ca="1">IFERROR(IF(OR(AND(U89="",V89=""),AND(U89=0,V89=0),AND(U89=CONCATENATE($D89,": "),V89=""),AND(U89=CONCATENATE($D89,": "),V89=0)),"",MAX(T$1:T88)+1),"")</f>
        <v/>
      </c>
      <c r="U89" s="138" t="str">
        <f ca="1">IFERROR(CONCATENATE($D89,": ",INDIRECT(ADDRESS(COUNTIF($D$1:$D89,$D89)+3,COLUMN($AP88),4,1,$D89))),"")</f>
        <v/>
      </c>
      <c r="V89" s="138" t="str">
        <f ca="1">IFERROR(INDIRECT(ADDRESS(COUNTIF($D$1:$D89,$D89)+3,COLUMN($AQ88),4,1,$D89)),"")</f>
        <v/>
      </c>
      <c r="W89" s="138"/>
      <c r="X89" s="138"/>
      <c r="Y89" s="138">
        <f t="shared" si="8"/>
        <v>0</v>
      </c>
      <c r="Z89" s="138" t="str">
        <f ca="1">IFERROR(IF(OR(AND(AA89="",AB89=""),AND(AA89=0,AB89=0),AND(AA89=CONCATENATE($D89,": "),AB89=""),AND(AA89=CONCATENATE($D89,": "),AB89=0)),"",MAX(Z$1:Z88)+1),"")</f>
        <v/>
      </c>
      <c r="AA89" s="138" t="str">
        <f ca="1">IFERROR(CONCATENATE($D89,": ",INDIRECT(ADDRESS(COUNTIF($D$1:$D89,$D89)+3,COLUMN($AS88),4,1,$D89))),"")</f>
        <v/>
      </c>
      <c r="AB89" s="138" t="str">
        <f ca="1">IFERROR(INDIRECT(ADDRESS(COUNTIF($D$1:$D89,$D89)+3,COLUMN($AT88),4,1,$D89)),"")</f>
        <v/>
      </c>
      <c r="AC89" s="138" t="str">
        <f t="shared" ca="1" si="9"/>
        <v/>
      </c>
      <c r="AD89" s="138" t="str">
        <f ca="1">IFERROR(IF(OR(AND(AE89="",AF89=""),AND(AE89=0,AF89=0),AND(AE89=CONCATENATE($D89,": "),AF89=""),AND(AE89=CONCATENATE($D89,": "),AF89=0)),"",MAX(AD$1:AD88)+1),"")</f>
        <v/>
      </c>
      <c r="AE89" s="138" t="str">
        <f ca="1">IFERROR(CONCATENATE($D89,": ",INDIRECT(ADDRESS(COUNTIF($D$1:$D89,$D89)+3,COLUMN($AV88),4,1,$D89))),"")</f>
        <v/>
      </c>
      <c r="AF89" s="138" t="str">
        <f ca="1">IFERROR(INDIRECT(ADDRESS(COUNTIF($D$1:$D89,$D89)+3,COLUMN($AW88),4,1,$D89)),"")</f>
        <v/>
      </c>
    </row>
    <row r="90" spans="4:32" x14ac:dyDescent="0.25">
      <c r="D90" s="138">
        <f t="shared" si="5"/>
        <v>0</v>
      </c>
      <c r="E90" s="138" t="str">
        <f>CONCATENATE("Hinweis ",COUNTIF($D$1:D89,D90)+1)</f>
        <v>Hinweis 17</v>
      </c>
      <c r="F90" s="138" t="str">
        <f ca="1">IFERROR(IF(OR(AND(G90="",H90=""),AND(G90=0,H90=0),AND(G90=CONCATENATE(D90,": "),H90=""),AND(G90=CONCATENATE(D90,": "),H90=0)),"",MAX(F$1:F89)+1),"")</f>
        <v/>
      </c>
      <c r="G90" s="138" t="str">
        <f ca="1">IFERROR(CONCATENATE($D90,": ",INDIRECT(ADDRESS(COUNTIF($D$1:$D90,$D90)+3,COLUMN($AG89),4,1,$D90))),"")</f>
        <v/>
      </c>
      <c r="H90" s="138" t="str">
        <f ca="1">IFERROR(INDIRECT(ADDRESS(COUNTIF($D$1:$D90,$D90)+3,COLUMN($AH89),4,1,$D90)),"")</f>
        <v/>
      </c>
      <c r="I90" s="138" t="str">
        <f>CONCATENATE("Abweichung ",COUNTIF($D$1:D89,D90)+1)</f>
        <v>Abweichung 17</v>
      </c>
      <c r="J90" s="138" t="str">
        <f ca="1">IFERROR(IF(OR(AND(K90="",L90=""),AND(K90=0,L90=0),AND(K90=CONCATENATE($D90,": "),L90=""),AND(K90=CONCATENATE($D90,": "),L90=0)),"",MAX(J$1:J89)+1),"")</f>
        <v/>
      </c>
      <c r="K90" s="138" t="str">
        <f ca="1">IFERROR(CONCATENATE($D90,": ",INDIRECT(ADDRESS(COUNTIF($D$1:$D90,$D90)+3,COLUMN($AJ89),4,1,$D90))),"")</f>
        <v/>
      </c>
      <c r="L90" s="138" t="str">
        <f ca="1">IFERROR(INDIRECT(ADDRESS(COUNTIF($D$1:$D90,$D90)+3,COLUMN($AK89),4,1,$D90)),"")</f>
        <v/>
      </c>
      <c r="M90" s="138"/>
      <c r="N90" s="138"/>
      <c r="O90" s="138" t="str">
        <f t="shared" si="6"/>
        <v>Hinweis 17</v>
      </c>
      <c r="P90" s="138" t="str">
        <f ca="1">IFERROR(IF(OR(AND(Q90="",R90=""),AND(Q90=0,R90=0),AND(Q90=CONCATENATE($D90,": "),R90=""),AND(Q90=CONCATENATE($D90,": "),R90=0)),"",MAX(P$1:P89)+1),"")</f>
        <v/>
      </c>
      <c r="Q90" s="138" t="str">
        <f ca="1">IFERROR(CONCATENATE($D90,": ",INDIRECT(ADDRESS(COUNTIF($D$1:$D90,$D90)+3,COLUMN($AM89),4,1,$D90))),"")</f>
        <v/>
      </c>
      <c r="R90" s="138" t="str">
        <f ca="1">IFERROR(INDIRECT(ADDRESS(COUNTIF($D$1:$D90,$D90)+3,COLUMN($AN89),4,1,$D90)),"")</f>
        <v/>
      </c>
      <c r="S90" s="138" t="str">
        <f t="shared" si="7"/>
        <v>Abweichung 17</v>
      </c>
      <c r="T90" s="138" t="str">
        <f ca="1">IFERROR(IF(OR(AND(U90="",V90=""),AND(U90=0,V90=0),AND(U90=CONCATENATE($D90,": "),V90=""),AND(U90=CONCATENATE($D90,": "),V90=0)),"",MAX(T$1:T89)+1),"")</f>
        <v/>
      </c>
      <c r="U90" s="138" t="str">
        <f ca="1">IFERROR(CONCATENATE($D90,": ",INDIRECT(ADDRESS(COUNTIF($D$1:$D90,$D90)+3,COLUMN($AP89),4,1,$D90))),"")</f>
        <v/>
      </c>
      <c r="V90" s="138" t="str">
        <f ca="1">IFERROR(INDIRECT(ADDRESS(COUNTIF($D$1:$D90,$D90)+3,COLUMN($AQ89),4,1,$D90)),"")</f>
        <v/>
      </c>
      <c r="W90" s="138"/>
      <c r="X90" s="138"/>
      <c r="Y90" s="138">
        <f t="shared" si="8"/>
        <v>0</v>
      </c>
      <c r="Z90" s="138" t="str">
        <f ca="1">IFERROR(IF(OR(AND(AA90="",AB90=""),AND(AA90=0,AB90=0),AND(AA90=CONCATENATE($D90,": "),AB90=""),AND(AA90=CONCATENATE($D90,": "),AB90=0)),"",MAX(Z$1:Z89)+1),"")</f>
        <v/>
      </c>
      <c r="AA90" s="138" t="str">
        <f ca="1">IFERROR(CONCATENATE($D90,": ",INDIRECT(ADDRESS(COUNTIF($D$1:$D90,$D90)+3,COLUMN($AS89),4,1,$D90))),"")</f>
        <v/>
      </c>
      <c r="AB90" s="138" t="str">
        <f ca="1">IFERROR(INDIRECT(ADDRESS(COUNTIF($D$1:$D90,$D90)+3,COLUMN($AT89),4,1,$D90)),"")</f>
        <v/>
      </c>
      <c r="AC90" s="138" t="str">
        <f t="shared" ca="1" si="9"/>
        <v/>
      </c>
      <c r="AD90" s="138" t="str">
        <f ca="1">IFERROR(IF(OR(AND(AE90="",AF90=""),AND(AE90=0,AF90=0),AND(AE90=CONCATENATE($D90,": "),AF90=""),AND(AE90=CONCATENATE($D90,": "),AF90=0)),"",MAX(AD$1:AD89)+1),"")</f>
        <v/>
      </c>
      <c r="AE90" s="138" t="str">
        <f ca="1">IFERROR(CONCATENATE($D90,": ",INDIRECT(ADDRESS(COUNTIF($D$1:$D90,$D90)+3,COLUMN($AV89),4,1,$D90))),"")</f>
        <v/>
      </c>
      <c r="AF90" s="138" t="str">
        <f ca="1">IFERROR(INDIRECT(ADDRESS(COUNTIF($D$1:$D90,$D90)+3,COLUMN($AW89),4,1,$D90)),"")</f>
        <v/>
      </c>
    </row>
    <row r="91" spans="4:32" x14ac:dyDescent="0.25">
      <c r="D91" s="138">
        <f t="shared" si="5"/>
        <v>0</v>
      </c>
      <c r="E91" s="138" t="str">
        <f>CONCATENATE("Hinweis ",COUNTIF($D$1:D90,D91)+1)</f>
        <v>Hinweis 18</v>
      </c>
      <c r="F91" s="138" t="str">
        <f ca="1">IFERROR(IF(OR(AND(G91="",H91=""),AND(G91=0,H91=0),AND(G91=CONCATENATE(D91,": "),H91=""),AND(G91=CONCATENATE(D91,": "),H91=0)),"",MAX(F$1:F90)+1),"")</f>
        <v/>
      </c>
      <c r="G91" s="138" t="str">
        <f ca="1">IFERROR(CONCATENATE($D91,": ",INDIRECT(ADDRESS(COUNTIF($D$1:$D91,$D91)+3,COLUMN($AG90),4,1,$D91))),"")</f>
        <v/>
      </c>
      <c r="H91" s="138" t="str">
        <f ca="1">IFERROR(INDIRECT(ADDRESS(COUNTIF($D$1:$D91,$D91)+3,COLUMN($AH90),4,1,$D91)),"")</f>
        <v/>
      </c>
      <c r="I91" s="138" t="str">
        <f>CONCATENATE("Abweichung ",COUNTIF($D$1:D90,D91)+1)</f>
        <v>Abweichung 18</v>
      </c>
      <c r="J91" s="138" t="str">
        <f ca="1">IFERROR(IF(OR(AND(K91="",L91=""),AND(K91=0,L91=0),AND(K91=CONCATENATE($D91,": "),L91=""),AND(K91=CONCATENATE($D91,": "),L91=0)),"",MAX(J$1:J90)+1),"")</f>
        <v/>
      </c>
      <c r="K91" s="138" t="str">
        <f ca="1">IFERROR(CONCATENATE($D91,": ",INDIRECT(ADDRESS(COUNTIF($D$1:$D91,$D91)+3,COLUMN($AJ90),4,1,$D91))),"")</f>
        <v/>
      </c>
      <c r="L91" s="138" t="str">
        <f ca="1">IFERROR(INDIRECT(ADDRESS(COUNTIF($D$1:$D91,$D91)+3,COLUMN($AK90),4,1,$D91)),"")</f>
        <v/>
      </c>
      <c r="M91" s="138"/>
      <c r="N91" s="138"/>
      <c r="O91" s="138" t="str">
        <f t="shared" si="6"/>
        <v>Hinweis 18</v>
      </c>
      <c r="P91" s="138" t="str">
        <f ca="1">IFERROR(IF(OR(AND(Q91="",R91=""),AND(Q91=0,R91=0),AND(Q91=CONCATENATE($D91,": "),R91=""),AND(Q91=CONCATENATE($D91,": "),R91=0)),"",MAX(P$1:P90)+1),"")</f>
        <v/>
      </c>
      <c r="Q91" s="138" t="str">
        <f ca="1">IFERROR(CONCATENATE($D91,": ",INDIRECT(ADDRESS(COUNTIF($D$1:$D91,$D91)+3,COLUMN($AM90),4,1,$D91))),"")</f>
        <v/>
      </c>
      <c r="R91" s="138" t="str">
        <f ca="1">IFERROR(INDIRECT(ADDRESS(COUNTIF($D$1:$D91,$D91)+3,COLUMN($AN90),4,1,$D91)),"")</f>
        <v/>
      </c>
      <c r="S91" s="138" t="str">
        <f t="shared" si="7"/>
        <v>Abweichung 18</v>
      </c>
      <c r="T91" s="138" t="str">
        <f ca="1">IFERROR(IF(OR(AND(U91="",V91=""),AND(U91=0,V91=0),AND(U91=CONCATENATE($D91,": "),V91=""),AND(U91=CONCATENATE($D91,": "),V91=0)),"",MAX(T$1:T90)+1),"")</f>
        <v/>
      </c>
      <c r="U91" s="138" t="str">
        <f ca="1">IFERROR(CONCATENATE($D91,": ",INDIRECT(ADDRESS(COUNTIF($D$1:$D91,$D91)+3,COLUMN($AP90),4,1,$D91))),"")</f>
        <v/>
      </c>
      <c r="V91" s="138" t="str">
        <f ca="1">IFERROR(INDIRECT(ADDRESS(COUNTIF($D$1:$D91,$D91)+3,COLUMN($AQ90),4,1,$D91)),"")</f>
        <v/>
      </c>
      <c r="W91" s="138"/>
      <c r="X91" s="138"/>
      <c r="Y91" s="138">
        <f t="shared" si="8"/>
        <v>0</v>
      </c>
      <c r="Z91" s="138" t="str">
        <f ca="1">IFERROR(IF(OR(AND(AA91="",AB91=""),AND(AA91=0,AB91=0),AND(AA91=CONCATENATE($D91,": "),AB91=""),AND(AA91=CONCATENATE($D91,": "),AB91=0)),"",MAX(Z$1:Z90)+1),"")</f>
        <v/>
      </c>
      <c r="AA91" s="138" t="str">
        <f ca="1">IFERROR(CONCATENATE($D91,": ",INDIRECT(ADDRESS(COUNTIF($D$1:$D91,$D91)+3,COLUMN($AS90),4,1,$D91))),"")</f>
        <v/>
      </c>
      <c r="AB91" s="138" t="str">
        <f ca="1">IFERROR(INDIRECT(ADDRESS(COUNTIF($D$1:$D91,$D91)+3,COLUMN($AT90),4,1,$D91)),"")</f>
        <v/>
      </c>
      <c r="AC91" s="138" t="str">
        <f t="shared" ca="1" si="9"/>
        <v/>
      </c>
      <c r="AD91" s="138" t="str">
        <f ca="1">IFERROR(IF(OR(AND(AE91="",AF91=""),AND(AE91=0,AF91=0),AND(AE91=CONCATENATE($D91,": "),AF91=""),AND(AE91=CONCATENATE($D91,": "),AF91=0)),"",MAX(AD$1:AD90)+1),"")</f>
        <v/>
      </c>
      <c r="AE91" s="138" t="str">
        <f ca="1">IFERROR(CONCATENATE($D91,": ",INDIRECT(ADDRESS(COUNTIF($D$1:$D91,$D91)+3,COLUMN($AV90),4,1,$D91))),"")</f>
        <v/>
      </c>
      <c r="AF91" s="138" t="str">
        <f ca="1">IFERROR(INDIRECT(ADDRESS(COUNTIF($D$1:$D91,$D91)+3,COLUMN($AW90),4,1,$D91)),"")</f>
        <v/>
      </c>
    </row>
    <row r="92" spans="4:32" x14ac:dyDescent="0.25">
      <c r="D92" s="138">
        <f t="shared" si="5"/>
        <v>0</v>
      </c>
      <c r="E92" s="138" t="str">
        <f>CONCATENATE("Hinweis ",COUNTIF($D$1:D91,D92)+1)</f>
        <v>Hinweis 19</v>
      </c>
      <c r="F92" s="138" t="str">
        <f ca="1">IFERROR(IF(OR(AND(G92="",H92=""),AND(G92=0,H92=0),AND(G92=CONCATENATE(D92,": "),H92=""),AND(G92=CONCATENATE(D92,": "),H92=0)),"",MAX(F$1:F91)+1),"")</f>
        <v/>
      </c>
      <c r="G92" s="138" t="str">
        <f ca="1">IFERROR(CONCATENATE($D92,": ",INDIRECT(ADDRESS(COUNTIF($D$1:$D92,$D92)+3,COLUMN($AG91),4,1,$D92))),"")</f>
        <v/>
      </c>
      <c r="H92" s="138" t="str">
        <f ca="1">IFERROR(INDIRECT(ADDRESS(COUNTIF($D$1:$D92,$D92)+3,COLUMN($AH91),4,1,$D92)),"")</f>
        <v/>
      </c>
      <c r="I92" s="138" t="str">
        <f>CONCATENATE("Abweichung ",COUNTIF($D$1:D91,D92)+1)</f>
        <v>Abweichung 19</v>
      </c>
      <c r="J92" s="138" t="str">
        <f ca="1">IFERROR(IF(OR(AND(K92="",L92=""),AND(K92=0,L92=0),AND(K92=CONCATENATE($D92,": "),L92=""),AND(K92=CONCATENATE($D92,": "),L92=0)),"",MAX(J$1:J91)+1),"")</f>
        <v/>
      </c>
      <c r="K92" s="138" t="str">
        <f ca="1">IFERROR(CONCATENATE($D92,": ",INDIRECT(ADDRESS(COUNTIF($D$1:$D92,$D92)+3,COLUMN($AJ91),4,1,$D92))),"")</f>
        <v/>
      </c>
      <c r="L92" s="138" t="str">
        <f ca="1">IFERROR(INDIRECT(ADDRESS(COUNTIF($D$1:$D92,$D92)+3,COLUMN($AK91),4,1,$D92)),"")</f>
        <v/>
      </c>
      <c r="M92" s="138"/>
      <c r="N92" s="138"/>
      <c r="O92" s="138" t="str">
        <f t="shared" si="6"/>
        <v>Hinweis 19</v>
      </c>
      <c r="P92" s="138" t="str">
        <f ca="1">IFERROR(IF(OR(AND(Q92="",R92=""),AND(Q92=0,R92=0),AND(Q92=CONCATENATE($D92,": "),R92=""),AND(Q92=CONCATENATE($D92,": "),R92=0)),"",MAX(P$1:P91)+1),"")</f>
        <v/>
      </c>
      <c r="Q92" s="138" t="str">
        <f ca="1">IFERROR(CONCATENATE($D92,": ",INDIRECT(ADDRESS(COUNTIF($D$1:$D92,$D92)+3,COLUMN($AM91),4,1,$D92))),"")</f>
        <v/>
      </c>
      <c r="R92" s="138" t="str">
        <f ca="1">IFERROR(INDIRECT(ADDRESS(COUNTIF($D$1:$D92,$D92)+3,COLUMN($AN91),4,1,$D92)),"")</f>
        <v/>
      </c>
      <c r="S92" s="138" t="str">
        <f t="shared" si="7"/>
        <v>Abweichung 19</v>
      </c>
      <c r="T92" s="138" t="str">
        <f ca="1">IFERROR(IF(OR(AND(U92="",V92=""),AND(U92=0,V92=0),AND(U92=CONCATENATE($D92,": "),V92=""),AND(U92=CONCATENATE($D92,": "),V92=0)),"",MAX(T$1:T91)+1),"")</f>
        <v/>
      </c>
      <c r="U92" s="138" t="str">
        <f ca="1">IFERROR(CONCATENATE($D92,": ",INDIRECT(ADDRESS(COUNTIF($D$1:$D92,$D92)+3,COLUMN($AP91),4,1,$D92))),"")</f>
        <v/>
      </c>
      <c r="V92" s="138" t="str">
        <f ca="1">IFERROR(INDIRECT(ADDRESS(COUNTIF($D$1:$D92,$D92)+3,COLUMN($AQ91),4,1,$D92)),"")</f>
        <v/>
      </c>
      <c r="W92" s="138"/>
      <c r="X92" s="138"/>
      <c r="Y92" s="138">
        <f t="shared" si="8"/>
        <v>0</v>
      </c>
      <c r="Z92" s="138" t="str">
        <f ca="1">IFERROR(IF(OR(AND(AA92="",AB92=""),AND(AA92=0,AB92=0),AND(AA92=CONCATENATE($D92,": "),AB92=""),AND(AA92=CONCATENATE($D92,": "),AB92=0)),"",MAX(Z$1:Z91)+1),"")</f>
        <v/>
      </c>
      <c r="AA92" s="138" t="str">
        <f ca="1">IFERROR(CONCATENATE($D92,": ",INDIRECT(ADDRESS(COUNTIF($D$1:$D92,$D92)+3,COLUMN($AS91),4,1,$D92))),"")</f>
        <v/>
      </c>
      <c r="AB92" s="138" t="str">
        <f ca="1">IFERROR(INDIRECT(ADDRESS(COUNTIF($D$1:$D92,$D92)+3,COLUMN($AT91),4,1,$D92)),"")</f>
        <v/>
      </c>
      <c r="AC92" s="138" t="str">
        <f t="shared" ca="1" si="9"/>
        <v/>
      </c>
      <c r="AD92" s="138" t="str">
        <f ca="1">IFERROR(IF(OR(AND(AE92="",AF92=""),AND(AE92=0,AF92=0),AND(AE92=CONCATENATE($D92,": "),AF92=""),AND(AE92=CONCATENATE($D92,": "),AF92=0)),"",MAX(AD$1:AD91)+1),"")</f>
        <v/>
      </c>
      <c r="AE92" s="138" t="str">
        <f ca="1">IFERROR(CONCATENATE($D92,": ",INDIRECT(ADDRESS(COUNTIF($D$1:$D92,$D92)+3,COLUMN($AV91),4,1,$D92))),"")</f>
        <v/>
      </c>
      <c r="AF92" s="138" t="str">
        <f ca="1">IFERROR(INDIRECT(ADDRESS(COUNTIF($D$1:$D92,$D92)+3,COLUMN($AW91),4,1,$D92)),"")</f>
        <v/>
      </c>
    </row>
    <row r="93" spans="4:32" x14ac:dyDescent="0.25">
      <c r="D93" s="138">
        <f t="shared" si="5"/>
        <v>0</v>
      </c>
      <c r="E93" s="138" t="str">
        <f>CONCATENATE("Hinweis ",COUNTIF($D$1:D92,D93)+1)</f>
        <v>Hinweis 20</v>
      </c>
      <c r="F93" s="138" t="str">
        <f ca="1">IFERROR(IF(OR(AND(G93="",H93=""),AND(G93=0,H93=0),AND(G93=CONCATENATE(D93,": "),H93=""),AND(G93=CONCATENATE(D93,": "),H93=0)),"",MAX(F$1:F92)+1),"")</f>
        <v/>
      </c>
      <c r="G93" s="138" t="str">
        <f ca="1">IFERROR(CONCATENATE($D93,": ",INDIRECT(ADDRESS(COUNTIF($D$1:$D93,$D93)+3,COLUMN($AG92),4,1,$D93))),"")</f>
        <v/>
      </c>
      <c r="H93" s="138" t="str">
        <f ca="1">IFERROR(INDIRECT(ADDRESS(COUNTIF($D$1:$D93,$D93)+3,COLUMN($AH92),4,1,$D93)),"")</f>
        <v/>
      </c>
      <c r="I93" s="138" t="str">
        <f>CONCATENATE("Abweichung ",COUNTIF($D$1:D92,D93)+1)</f>
        <v>Abweichung 20</v>
      </c>
      <c r="J93" s="138" t="str">
        <f ca="1">IFERROR(IF(OR(AND(K93="",L93=""),AND(K93=0,L93=0),AND(K93=CONCATENATE($D93,": "),L93=""),AND(K93=CONCATENATE($D93,": "),L93=0)),"",MAX(J$1:J92)+1),"")</f>
        <v/>
      </c>
      <c r="K93" s="138" t="str">
        <f ca="1">IFERROR(CONCATENATE($D93,": ",INDIRECT(ADDRESS(COUNTIF($D$1:$D93,$D93)+3,COLUMN($AJ92),4,1,$D93))),"")</f>
        <v/>
      </c>
      <c r="L93" s="138" t="str">
        <f ca="1">IFERROR(INDIRECT(ADDRESS(COUNTIF($D$1:$D93,$D93)+3,COLUMN($AK92),4,1,$D93)),"")</f>
        <v/>
      </c>
      <c r="M93" s="138"/>
      <c r="N93" s="138"/>
      <c r="O93" s="138" t="str">
        <f t="shared" si="6"/>
        <v>Hinweis 20</v>
      </c>
      <c r="P93" s="138" t="str">
        <f ca="1">IFERROR(IF(OR(AND(Q93="",R93=""),AND(Q93=0,R93=0),AND(Q93=CONCATENATE($D93,": "),R93=""),AND(Q93=CONCATENATE($D93,": "),R93=0)),"",MAX(P$1:P92)+1),"")</f>
        <v/>
      </c>
      <c r="Q93" s="138" t="str">
        <f ca="1">IFERROR(CONCATENATE($D93,": ",INDIRECT(ADDRESS(COUNTIF($D$1:$D93,$D93)+3,COLUMN($AM92),4,1,$D93))),"")</f>
        <v/>
      </c>
      <c r="R93" s="138" t="str">
        <f ca="1">IFERROR(INDIRECT(ADDRESS(COUNTIF($D$1:$D93,$D93)+3,COLUMN($AN92),4,1,$D93)),"")</f>
        <v/>
      </c>
      <c r="S93" s="138" t="str">
        <f t="shared" si="7"/>
        <v>Abweichung 20</v>
      </c>
      <c r="T93" s="138" t="str">
        <f ca="1">IFERROR(IF(OR(AND(U93="",V93=""),AND(U93=0,V93=0),AND(U93=CONCATENATE($D93,": "),V93=""),AND(U93=CONCATENATE($D93,": "),V93=0)),"",MAX(T$1:T92)+1),"")</f>
        <v/>
      </c>
      <c r="U93" s="138" t="str">
        <f ca="1">IFERROR(CONCATENATE($D93,": ",INDIRECT(ADDRESS(COUNTIF($D$1:$D93,$D93)+3,COLUMN($AP92),4,1,$D93))),"")</f>
        <v/>
      </c>
      <c r="V93" s="138" t="str">
        <f ca="1">IFERROR(INDIRECT(ADDRESS(COUNTIF($D$1:$D93,$D93)+3,COLUMN($AQ92),4,1,$D93)),"")</f>
        <v/>
      </c>
      <c r="W93" s="138"/>
      <c r="X93" s="138"/>
      <c r="Y93" s="138">
        <f t="shared" si="8"/>
        <v>0</v>
      </c>
      <c r="Z93" s="138" t="str">
        <f ca="1">IFERROR(IF(OR(AND(AA93="",AB93=""),AND(AA93=0,AB93=0),AND(AA93=CONCATENATE($D93,": "),AB93=""),AND(AA93=CONCATENATE($D93,": "),AB93=0)),"",MAX(Z$1:Z92)+1),"")</f>
        <v/>
      </c>
      <c r="AA93" s="138" t="str">
        <f ca="1">IFERROR(CONCATENATE($D93,": ",INDIRECT(ADDRESS(COUNTIF($D$1:$D93,$D93)+3,COLUMN($AS92),4,1,$D93))),"")</f>
        <v/>
      </c>
      <c r="AB93" s="138" t="str">
        <f ca="1">IFERROR(INDIRECT(ADDRESS(COUNTIF($D$1:$D93,$D93)+3,COLUMN($AT92),4,1,$D93)),"")</f>
        <v/>
      </c>
      <c r="AC93" s="138" t="str">
        <f t="shared" ca="1" si="9"/>
        <v/>
      </c>
      <c r="AD93" s="138" t="str">
        <f ca="1">IFERROR(IF(OR(AND(AE93="",AF93=""),AND(AE93=0,AF93=0),AND(AE93=CONCATENATE($D93,": "),AF93=""),AND(AE93=CONCATENATE($D93,": "),AF93=0)),"",MAX(AD$1:AD92)+1),"")</f>
        <v/>
      </c>
      <c r="AE93" s="138" t="str">
        <f ca="1">IFERROR(CONCATENATE($D93,": ",INDIRECT(ADDRESS(COUNTIF($D$1:$D93,$D93)+3,COLUMN($AV92),4,1,$D93))),"")</f>
        <v/>
      </c>
      <c r="AF93" s="138" t="str">
        <f ca="1">IFERROR(INDIRECT(ADDRESS(COUNTIF($D$1:$D93,$D93)+3,COLUMN($AW92),4,1,$D93)),"")</f>
        <v/>
      </c>
    </row>
    <row r="94" spans="4:32" x14ac:dyDescent="0.25">
      <c r="D94" s="138">
        <f t="shared" si="5"/>
        <v>0</v>
      </c>
      <c r="E94" s="138" t="str">
        <f>CONCATENATE("Hinweis ",COUNTIF($D$1:D93,D94)+1)</f>
        <v>Hinweis 21</v>
      </c>
      <c r="F94" s="138" t="str">
        <f ca="1">IFERROR(IF(OR(AND(G94="",H94=""),AND(G94=0,H94=0),AND(G94=CONCATENATE(D94,": "),H94=""),AND(G94=CONCATENATE(D94,": "),H94=0)),"",MAX(F$1:F93)+1),"")</f>
        <v/>
      </c>
      <c r="G94" s="138" t="str">
        <f ca="1">IFERROR(CONCATENATE($D94,": ",INDIRECT(ADDRESS(COUNTIF($D$1:$D94,$D94)+3,COLUMN($AG93),4,1,$D94))),"")</f>
        <v/>
      </c>
      <c r="H94" s="138" t="str">
        <f ca="1">IFERROR(INDIRECT(ADDRESS(COUNTIF($D$1:$D94,$D94)+3,COLUMN($AH93),4,1,$D94)),"")</f>
        <v/>
      </c>
      <c r="I94" s="138" t="str">
        <f>CONCATENATE("Abweichung ",COUNTIF($D$1:D93,D94)+1)</f>
        <v>Abweichung 21</v>
      </c>
      <c r="J94" s="138" t="str">
        <f ca="1">IFERROR(IF(OR(AND(K94="",L94=""),AND(K94=0,L94=0),AND(K94=CONCATENATE($D94,": "),L94=""),AND(K94=CONCATENATE($D94,": "),L94=0)),"",MAX(J$1:J93)+1),"")</f>
        <v/>
      </c>
      <c r="K94" s="138" t="str">
        <f ca="1">IFERROR(CONCATENATE($D94,": ",INDIRECT(ADDRESS(COUNTIF($D$1:$D94,$D94)+3,COLUMN($AJ93),4,1,$D94))),"")</f>
        <v/>
      </c>
      <c r="L94" s="138" t="str">
        <f ca="1">IFERROR(INDIRECT(ADDRESS(COUNTIF($D$1:$D94,$D94)+3,COLUMN($AK93),4,1,$D94)),"")</f>
        <v/>
      </c>
      <c r="M94" s="138"/>
      <c r="N94" s="138"/>
      <c r="O94" s="138" t="str">
        <f t="shared" si="6"/>
        <v>Hinweis 21</v>
      </c>
      <c r="P94" s="138" t="str">
        <f ca="1">IFERROR(IF(OR(AND(Q94="",R94=""),AND(Q94=0,R94=0),AND(Q94=CONCATENATE($D94,": "),R94=""),AND(Q94=CONCATENATE($D94,": "),R94=0)),"",MAX(P$1:P93)+1),"")</f>
        <v/>
      </c>
      <c r="Q94" s="138" t="str">
        <f ca="1">IFERROR(CONCATENATE($D94,": ",INDIRECT(ADDRESS(COUNTIF($D$1:$D94,$D94)+3,COLUMN($AM93),4,1,$D94))),"")</f>
        <v/>
      </c>
      <c r="R94" s="138" t="str">
        <f ca="1">IFERROR(INDIRECT(ADDRESS(COUNTIF($D$1:$D94,$D94)+3,COLUMN($AN93),4,1,$D94)),"")</f>
        <v/>
      </c>
      <c r="S94" s="138" t="str">
        <f t="shared" si="7"/>
        <v>Abweichung 21</v>
      </c>
      <c r="T94" s="138" t="str">
        <f ca="1">IFERROR(IF(OR(AND(U94="",V94=""),AND(U94=0,V94=0),AND(U94=CONCATENATE($D94,": "),V94=""),AND(U94=CONCATENATE($D94,": "),V94=0)),"",MAX(T$1:T93)+1),"")</f>
        <v/>
      </c>
      <c r="U94" s="138" t="str">
        <f ca="1">IFERROR(CONCATENATE($D94,": ",INDIRECT(ADDRESS(COUNTIF($D$1:$D94,$D94)+3,COLUMN($AP93),4,1,$D94))),"")</f>
        <v/>
      </c>
      <c r="V94" s="138" t="str">
        <f ca="1">IFERROR(INDIRECT(ADDRESS(COUNTIF($D$1:$D94,$D94)+3,COLUMN($AQ93),4,1,$D94)),"")</f>
        <v/>
      </c>
      <c r="W94" s="138"/>
      <c r="X94" s="138"/>
      <c r="Y94" s="138">
        <f t="shared" si="8"/>
        <v>0</v>
      </c>
      <c r="Z94" s="138" t="str">
        <f ca="1">IFERROR(IF(OR(AND(AA94="",AB94=""),AND(AA94=0,AB94=0),AND(AA94=CONCATENATE($D94,": "),AB94=""),AND(AA94=CONCATENATE($D94,": "),AB94=0)),"",MAX(Z$1:Z93)+1),"")</f>
        <v/>
      </c>
      <c r="AA94" s="138" t="str">
        <f ca="1">IFERROR(CONCATENATE($D94,": ",INDIRECT(ADDRESS(COUNTIF($D$1:$D94,$D94)+3,COLUMN($AS93),4,1,$D94))),"")</f>
        <v/>
      </c>
      <c r="AB94" s="138" t="str">
        <f ca="1">IFERROR(INDIRECT(ADDRESS(COUNTIF($D$1:$D94,$D94)+3,COLUMN($AT93),4,1,$D94)),"")</f>
        <v/>
      </c>
      <c r="AC94" s="138" t="str">
        <f t="shared" ca="1" si="9"/>
        <v/>
      </c>
      <c r="AD94" s="138" t="str">
        <f ca="1">IFERROR(IF(OR(AND(AE94="",AF94=""),AND(AE94=0,AF94=0),AND(AE94=CONCATENATE($D94,": "),AF94=""),AND(AE94=CONCATENATE($D94,": "),AF94=0)),"",MAX(AD$1:AD93)+1),"")</f>
        <v/>
      </c>
      <c r="AE94" s="138" t="str">
        <f ca="1">IFERROR(CONCATENATE($D94,": ",INDIRECT(ADDRESS(COUNTIF($D$1:$D94,$D94)+3,COLUMN($AV93),4,1,$D94))),"")</f>
        <v/>
      </c>
      <c r="AF94" s="138" t="str">
        <f ca="1">IFERROR(INDIRECT(ADDRESS(COUNTIF($D$1:$D94,$D94)+3,COLUMN($AW93),4,1,$D94)),"")</f>
        <v/>
      </c>
    </row>
    <row r="95" spans="4:32" x14ac:dyDescent="0.25">
      <c r="D95" s="138">
        <f t="shared" si="5"/>
        <v>0</v>
      </c>
      <c r="E95" s="138" t="str">
        <f>CONCATENATE("Hinweis ",COUNTIF($D$1:D94,D95)+1)</f>
        <v>Hinweis 22</v>
      </c>
      <c r="F95" s="138" t="str">
        <f ca="1">IFERROR(IF(OR(AND(G95="",H95=""),AND(G95=0,H95=0),AND(G95=CONCATENATE(D95,": "),H95=""),AND(G95=CONCATENATE(D95,": "),H95=0)),"",MAX(F$1:F94)+1),"")</f>
        <v/>
      </c>
      <c r="G95" s="138" t="str">
        <f ca="1">IFERROR(CONCATENATE($D95,": ",INDIRECT(ADDRESS(COUNTIF($D$1:$D95,$D95)+3,COLUMN($AG94),4,1,$D95))),"")</f>
        <v/>
      </c>
      <c r="H95" s="138" t="str">
        <f ca="1">IFERROR(INDIRECT(ADDRESS(COUNTIF($D$1:$D95,$D95)+3,COLUMN($AH94),4,1,$D95)),"")</f>
        <v/>
      </c>
      <c r="I95" s="138" t="str">
        <f>CONCATENATE("Abweichung ",COUNTIF($D$1:D94,D95)+1)</f>
        <v>Abweichung 22</v>
      </c>
      <c r="J95" s="138" t="str">
        <f ca="1">IFERROR(IF(OR(AND(K95="",L95=""),AND(K95=0,L95=0),AND(K95=CONCATENATE($D95,": "),L95=""),AND(K95=CONCATENATE($D95,": "),L95=0)),"",MAX(J$1:J94)+1),"")</f>
        <v/>
      </c>
      <c r="K95" s="138" t="str">
        <f ca="1">IFERROR(CONCATENATE($D95,": ",INDIRECT(ADDRESS(COUNTIF($D$1:$D95,$D95)+3,COLUMN($AJ94),4,1,$D95))),"")</f>
        <v/>
      </c>
      <c r="L95" s="138" t="str">
        <f ca="1">IFERROR(INDIRECT(ADDRESS(COUNTIF($D$1:$D95,$D95)+3,COLUMN($AK94),4,1,$D95)),"")</f>
        <v/>
      </c>
      <c r="M95" s="138"/>
      <c r="N95" s="138"/>
      <c r="O95" s="138" t="str">
        <f t="shared" si="6"/>
        <v>Hinweis 22</v>
      </c>
      <c r="P95" s="138" t="str">
        <f ca="1">IFERROR(IF(OR(AND(Q95="",R95=""),AND(Q95=0,R95=0),AND(Q95=CONCATENATE($D95,": "),R95=""),AND(Q95=CONCATENATE($D95,": "),R95=0)),"",MAX(P$1:P94)+1),"")</f>
        <v/>
      </c>
      <c r="Q95" s="138" t="str">
        <f ca="1">IFERROR(CONCATENATE($D95,": ",INDIRECT(ADDRESS(COUNTIF($D$1:$D95,$D95)+3,COLUMN($AM94),4,1,$D95))),"")</f>
        <v/>
      </c>
      <c r="R95" s="138" t="str">
        <f ca="1">IFERROR(INDIRECT(ADDRESS(COUNTIF($D$1:$D95,$D95)+3,COLUMN($AN94),4,1,$D95)),"")</f>
        <v/>
      </c>
      <c r="S95" s="138" t="str">
        <f t="shared" si="7"/>
        <v>Abweichung 22</v>
      </c>
      <c r="T95" s="138" t="str">
        <f ca="1">IFERROR(IF(OR(AND(U95="",V95=""),AND(U95=0,V95=0),AND(U95=CONCATENATE($D95,": "),V95=""),AND(U95=CONCATENATE($D95,": "),V95=0)),"",MAX(T$1:T94)+1),"")</f>
        <v/>
      </c>
      <c r="U95" s="138" t="str">
        <f ca="1">IFERROR(CONCATENATE($D95,": ",INDIRECT(ADDRESS(COUNTIF($D$1:$D95,$D95)+3,COLUMN($AP94),4,1,$D95))),"")</f>
        <v/>
      </c>
      <c r="V95" s="138" t="str">
        <f ca="1">IFERROR(INDIRECT(ADDRESS(COUNTIF($D$1:$D95,$D95)+3,COLUMN($AQ94),4,1,$D95)),"")</f>
        <v/>
      </c>
      <c r="W95" s="138"/>
      <c r="X95" s="138"/>
      <c r="Y95" s="138">
        <f t="shared" si="8"/>
        <v>0</v>
      </c>
      <c r="Z95" s="138" t="str">
        <f ca="1">IFERROR(IF(OR(AND(AA95="",AB95=""),AND(AA95=0,AB95=0),AND(AA95=CONCATENATE($D95,": "),AB95=""),AND(AA95=CONCATENATE($D95,": "),AB95=0)),"",MAX(Z$1:Z94)+1),"")</f>
        <v/>
      </c>
      <c r="AA95" s="138" t="str">
        <f ca="1">IFERROR(CONCATENATE($D95,": ",INDIRECT(ADDRESS(COUNTIF($D$1:$D95,$D95)+3,COLUMN($AS94),4,1,$D95))),"")</f>
        <v/>
      </c>
      <c r="AB95" s="138" t="str">
        <f ca="1">IFERROR(INDIRECT(ADDRESS(COUNTIF($D$1:$D95,$D95)+3,COLUMN($AT94),4,1,$D95)),"")</f>
        <v/>
      </c>
      <c r="AC95" s="138" t="str">
        <f t="shared" ca="1" si="9"/>
        <v/>
      </c>
      <c r="AD95" s="138" t="str">
        <f ca="1">IFERROR(IF(OR(AND(AE95="",AF95=""),AND(AE95=0,AF95=0),AND(AE95=CONCATENATE($D95,": "),AF95=""),AND(AE95=CONCATENATE($D95,": "),AF95=0)),"",MAX(AD$1:AD94)+1),"")</f>
        <v/>
      </c>
      <c r="AE95" s="138" t="str">
        <f ca="1">IFERROR(CONCATENATE($D95,": ",INDIRECT(ADDRESS(COUNTIF($D$1:$D95,$D95)+3,COLUMN($AV94),4,1,$D95))),"")</f>
        <v/>
      </c>
      <c r="AF95" s="138" t="str">
        <f ca="1">IFERROR(INDIRECT(ADDRESS(COUNTIF($D$1:$D95,$D95)+3,COLUMN($AW94),4,1,$D95)),"")</f>
        <v/>
      </c>
    </row>
    <row r="96" spans="4:32" x14ac:dyDescent="0.25">
      <c r="D96" s="138">
        <f t="shared" si="5"/>
        <v>0</v>
      </c>
      <c r="E96" s="138" t="str">
        <f>CONCATENATE("Hinweis ",COUNTIF($D$1:D95,D96)+1)</f>
        <v>Hinweis 23</v>
      </c>
      <c r="F96" s="138" t="str">
        <f ca="1">IFERROR(IF(OR(AND(G96="",H96=""),AND(G96=0,H96=0),AND(G96=CONCATENATE(D96,": "),H96=""),AND(G96=CONCATENATE(D96,": "),H96=0)),"",MAX(F$1:F95)+1),"")</f>
        <v/>
      </c>
      <c r="G96" s="138" t="str">
        <f ca="1">IFERROR(CONCATENATE($D96,": ",INDIRECT(ADDRESS(COUNTIF($D$1:$D96,$D96)+3,COLUMN($AG95),4,1,$D96))),"")</f>
        <v/>
      </c>
      <c r="H96" s="138" t="str">
        <f ca="1">IFERROR(INDIRECT(ADDRESS(COUNTIF($D$1:$D96,$D96)+3,COLUMN($AH95),4,1,$D96)),"")</f>
        <v/>
      </c>
      <c r="I96" s="138" t="str">
        <f>CONCATENATE("Abweichung ",COUNTIF($D$1:D95,D96)+1)</f>
        <v>Abweichung 23</v>
      </c>
      <c r="J96" s="138" t="str">
        <f ca="1">IFERROR(IF(OR(AND(K96="",L96=""),AND(K96=0,L96=0),AND(K96=CONCATENATE($D96,": "),L96=""),AND(K96=CONCATENATE($D96,": "),L96=0)),"",MAX(J$1:J95)+1),"")</f>
        <v/>
      </c>
      <c r="K96" s="138" t="str">
        <f ca="1">IFERROR(CONCATENATE($D96,": ",INDIRECT(ADDRESS(COUNTIF($D$1:$D96,$D96)+3,COLUMN($AJ95),4,1,$D96))),"")</f>
        <v/>
      </c>
      <c r="L96" s="138" t="str">
        <f ca="1">IFERROR(INDIRECT(ADDRESS(COUNTIF($D$1:$D96,$D96)+3,COLUMN($AK95),4,1,$D96)),"")</f>
        <v/>
      </c>
      <c r="M96" s="138"/>
      <c r="N96" s="138"/>
      <c r="O96" s="138" t="str">
        <f t="shared" si="6"/>
        <v>Hinweis 23</v>
      </c>
      <c r="P96" s="138" t="str">
        <f ca="1">IFERROR(IF(OR(AND(Q96="",R96=""),AND(Q96=0,R96=0),AND(Q96=CONCATENATE($D96,": "),R96=""),AND(Q96=CONCATENATE($D96,": "),R96=0)),"",MAX(P$1:P95)+1),"")</f>
        <v/>
      </c>
      <c r="Q96" s="138" t="str">
        <f ca="1">IFERROR(CONCATENATE($D96,": ",INDIRECT(ADDRESS(COUNTIF($D$1:$D96,$D96)+3,COLUMN($AM95),4,1,$D96))),"")</f>
        <v/>
      </c>
      <c r="R96" s="138" t="str">
        <f ca="1">IFERROR(INDIRECT(ADDRESS(COUNTIF($D$1:$D96,$D96)+3,COLUMN($AN95),4,1,$D96)),"")</f>
        <v/>
      </c>
      <c r="S96" s="138" t="str">
        <f t="shared" si="7"/>
        <v>Abweichung 23</v>
      </c>
      <c r="T96" s="138" t="str">
        <f ca="1">IFERROR(IF(OR(AND(U96="",V96=""),AND(U96=0,V96=0),AND(U96=CONCATENATE($D96,": "),V96=""),AND(U96=CONCATENATE($D96,": "),V96=0)),"",MAX(T$1:T95)+1),"")</f>
        <v/>
      </c>
      <c r="U96" s="138" t="str">
        <f ca="1">IFERROR(CONCATENATE($D96,": ",INDIRECT(ADDRESS(COUNTIF($D$1:$D96,$D96)+3,COLUMN($AP95),4,1,$D96))),"")</f>
        <v/>
      </c>
      <c r="V96" s="138" t="str">
        <f ca="1">IFERROR(INDIRECT(ADDRESS(COUNTIF($D$1:$D96,$D96)+3,COLUMN($AQ95),4,1,$D96)),"")</f>
        <v/>
      </c>
      <c r="W96" s="138"/>
      <c r="X96" s="138"/>
      <c r="Y96" s="138">
        <f t="shared" si="8"/>
        <v>0</v>
      </c>
      <c r="Z96" s="138" t="str">
        <f ca="1">IFERROR(IF(OR(AND(AA96="",AB96=""),AND(AA96=0,AB96=0),AND(AA96=CONCATENATE($D96,": "),AB96=""),AND(AA96=CONCATENATE($D96,": "),AB96=0)),"",MAX(Z$1:Z95)+1),"")</f>
        <v/>
      </c>
      <c r="AA96" s="138" t="str">
        <f ca="1">IFERROR(CONCATENATE($D96,": ",INDIRECT(ADDRESS(COUNTIF($D$1:$D96,$D96)+3,COLUMN($AS95),4,1,$D96))),"")</f>
        <v/>
      </c>
      <c r="AB96" s="138" t="str">
        <f ca="1">IFERROR(INDIRECT(ADDRESS(COUNTIF($D$1:$D96,$D96)+3,COLUMN($AT95),4,1,$D96)),"")</f>
        <v/>
      </c>
      <c r="AC96" s="138" t="str">
        <f t="shared" ca="1" si="9"/>
        <v/>
      </c>
      <c r="AD96" s="138" t="str">
        <f ca="1">IFERROR(IF(OR(AND(AE96="",AF96=""),AND(AE96=0,AF96=0),AND(AE96=CONCATENATE($D96,": "),AF96=""),AND(AE96=CONCATENATE($D96,": "),AF96=0)),"",MAX(AD$1:AD95)+1),"")</f>
        <v/>
      </c>
      <c r="AE96" s="138" t="str">
        <f ca="1">IFERROR(CONCATENATE($D96,": ",INDIRECT(ADDRESS(COUNTIF($D$1:$D96,$D96)+3,COLUMN($AV95),4,1,$D96))),"")</f>
        <v/>
      </c>
      <c r="AF96" s="138" t="str">
        <f ca="1">IFERROR(INDIRECT(ADDRESS(COUNTIF($D$1:$D96,$D96)+3,COLUMN($AW95),4,1,$D96)),"")</f>
        <v/>
      </c>
    </row>
    <row r="97" spans="4:32" x14ac:dyDescent="0.25">
      <c r="D97" s="138">
        <f t="shared" si="5"/>
        <v>0</v>
      </c>
      <c r="E97" s="138" t="str">
        <f>CONCATENATE("Hinweis ",COUNTIF($D$1:D96,D97)+1)</f>
        <v>Hinweis 24</v>
      </c>
      <c r="F97" s="138" t="str">
        <f ca="1">IFERROR(IF(OR(AND(G97="",H97=""),AND(G97=0,H97=0),AND(G97=CONCATENATE(D97,": "),H97=""),AND(G97=CONCATENATE(D97,": "),H97=0)),"",MAX(F$1:F96)+1),"")</f>
        <v/>
      </c>
      <c r="G97" s="138" t="str">
        <f ca="1">IFERROR(CONCATENATE($D97,": ",INDIRECT(ADDRESS(COUNTIF($D$1:$D97,$D97)+3,COLUMN($AG96),4,1,$D97))),"")</f>
        <v/>
      </c>
      <c r="H97" s="138" t="str">
        <f ca="1">IFERROR(INDIRECT(ADDRESS(COUNTIF($D$1:$D97,$D97)+3,COLUMN($AH96),4,1,$D97)),"")</f>
        <v/>
      </c>
      <c r="I97" s="138" t="str">
        <f>CONCATENATE("Abweichung ",COUNTIF($D$1:D96,D97)+1)</f>
        <v>Abweichung 24</v>
      </c>
      <c r="J97" s="138" t="str">
        <f ca="1">IFERROR(IF(OR(AND(K97="",L97=""),AND(K97=0,L97=0),AND(K97=CONCATENATE($D97,": "),L97=""),AND(K97=CONCATENATE($D97,": "),L97=0)),"",MAX(J$1:J96)+1),"")</f>
        <v/>
      </c>
      <c r="K97" s="138" t="str">
        <f ca="1">IFERROR(CONCATENATE($D97,": ",INDIRECT(ADDRESS(COUNTIF($D$1:$D97,$D97)+3,COLUMN($AJ96),4,1,$D97))),"")</f>
        <v/>
      </c>
      <c r="L97" s="138" t="str">
        <f ca="1">IFERROR(INDIRECT(ADDRESS(COUNTIF($D$1:$D97,$D97)+3,COLUMN($AK96),4,1,$D97)),"")</f>
        <v/>
      </c>
      <c r="M97" s="138"/>
      <c r="N97" s="138"/>
      <c r="O97" s="138" t="str">
        <f t="shared" si="6"/>
        <v>Hinweis 24</v>
      </c>
      <c r="P97" s="138" t="str">
        <f ca="1">IFERROR(IF(OR(AND(Q97="",R97=""),AND(Q97=0,R97=0),AND(Q97=CONCATENATE($D97,": "),R97=""),AND(Q97=CONCATENATE($D97,": "),R97=0)),"",MAX(P$1:P96)+1),"")</f>
        <v/>
      </c>
      <c r="Q97" s="138" t="str">
        <f ca="1">IFERROR(CONCATENATE($D97,": ",INDIRECT(ADDRESS(COUNTIF($D$1:$D97,$D97)+3,COLUMN($AM96),4,1,$D97))),"")</f>
        <v/>
      </c>
      <c r="R97" s="138" t="str">
        <f ca="1">IFERROR(INDIRECT(ADDRESS(COUNTIF($D$1:$D97,$D97)+3,COLUMN($AN96),4,1,$D97)),"")</f>
        <v/>
      </c>
      <c r="S97" s="138" t="str">
        <f t="shared" si="7"/>
        <v>Abweichung 24</v>
      </c>
      <c r="T97" s="138" t="str">
        <f ca="1">IFERROR(IF(OR(AND(U97="",V97=""),AND(U97=0,V97=0),AND(U97=CONCATENATE($D97,": "),V97=""),AND(U97=CONCATENATE($D97,": "),V97=0)),"",MAX(T$1:T96)+1),"")</f>
        <v/>
      </c>
      <c r="U97" s="138" t="str">
        <f ca="1">IFERROR(CONCATENATE($D97,": ",INDIRECT(ADDRESS(COUNTIF($D$1:$D97,$D97)+3,COLUMN($AP96),4,1,$D97))),"")</f>
        <v/>
      </c>
      <c r="V97" s="138" t="str">
        <f ca="1">IFERROR(INDIRECT(ADDRESS(COUNTIF($D$1:$D97,$D97)+3,COLUMN($AQ96),4,1,$D97)),"")</f>
        <v/>
      </c>
      <c r="W97" s="138"/>
      <c r="X97" s="138"/>
      <c r="Y97" s="138">
        <f t="shared" si="8"/>
        <v>0</v>
      </c>
      <c r="Z97" s="138" t="str">
        <f ca="1">IFERROR(IF(OR(AND(AA97="",AB97=""),AND(AA97=0,AB97=0),AND(AA97=CONCATENATE($D97,": "),AB97=""),AND(AA97=CONCATENATE($D97,": "),AB97=0)),"",MAX(Z$1:Z96)+1),"")</f>
        <v/>
      </c>
      <c r="AA97" s="138" t="str">
        <f ca="1">IFERROR(CONCATENATE($D97,": ",INDIRECT(ADDRESS(COUNTIF($D$1:$D97,$D97)+3,COLUMN($AS96),4,1,$D97))),"")</f>
        <v/>
      </c>
      <c r="AB97" s="138" t="str">
        <f ca="1">IFERROR(INDIRECT(ADDRESS(COUNTIF($D$1:$D97,$D97)+3,COLUMN($AT96),4,1,$D97)),"")</f>
        <v/>
      </c>
      <c r="AC97" s="138" t="str">
        <f t="shared" ca="1" si="9"/>
        <v/>
      </c>
      <c r="AD97" s="138" t="str">
        <f ca="1">IFERROR(IF(OR(AND(AE97="",AF97=""),AND(AE97=0,AF97=0),AND(AE97=CONCATENATE($D97,": "),AF97=""),AND(AE97=CONCATENATE($D97,": "),AF97=0)),"",MAX(AD$1:AD96)+1),"")</f>
        <v/>
      </c>
      <c r="AE97" s="138" t="str">
        <f ca="1">IFERROR(CONCATENATE($D97,": ",INDIRECT(ADDRESS(COUNTIF($D$1:$D97,$D97)+3,COLUMN($AV96),4,1,$D97))),"")</f>
        <v/>
      </c>
      <c r="AF97" s="138" t="str">
        <f ca="1">IFERROR(INDIRECT(ADDRESS(COUNTIF($D$1:$D97,$D97)+3,COLUMN($AW96),4,1,$D97)),"")</f>
        <v/>
      </c>
    </row>
    <row r="98" spans="4:32" x14ac:dyDescent="0.25">
      <c r="D98" s="138">
        <f t="shared" si="5"/>
        <v>0</v>
      </c>
      <c r="E98" s="138" t="str">
        <f>CONCATENATE("Hinweis ",COUNTIF($D$1:D97,D98)+1)</f>
        <v>Hinweis 25</v>
      </c>
      <c r="F98" s="138" t="str">
        <f ca="1">IFERROR(IF(OR(AND(G98="",H98=""),AND(G98=0,H98=0),AND(G98=CONCATENATE(D98,": "),H98=""),AND(G98=CONCATENATE(D98,": "),H98=0)),"",MAX(F$1:F97)+1),"")</f>
        <v/>
      </c>
      <c r="G98" s="138" t="str">
        <f ca="1">IFERROR(CONCATENATE($D98,": ",INDIRECT(ADDRESS(COUNTIF($D$1:$D98,$D98)+3,COLUMN($AG97),4,1,$D98))),"")</f>
        <v/>
      </c>
      <c r="H98" s="138" t="str">
        <f ca="1">IFERROR(INDIRECT(ADDRESS(COUNTIF($D$1:$D98,$D98)+3,COLUMN($AH97),4,1,$D98)),"")</f>
        <v/>
      </c>
      <c r="I98" s="138" t="str">
        <f>CONCATENATE("Abweichung ",COUNTIF($D$1:D97,D98)+1)</f>
        <v>Abweichung 25</v>
      </c>
      <c r="J98" s="138" t="str">
        <f ca="1">IFERROR(IF(OR(AND(K98="",L98=""),AND(K98=0,L98=0),AND(K98=CONCATENATE($D98,": "),L98=""),AND(K98=CONCATENATE($D98,": "),L98=0)),"",MAX(J$1:J97)+1),"")</f>
        <v/>
      </c>
      <c r="K98" s="138" t="str">
        <f ca="1">IFERROR(CONCATENATE($D98,": ",INDIRECT(ADDRESS(COUNTIF($D$1:$D98,$D98)+3,COLUMN($AJ97),4,1,$D98))),"")</f>
        <v/>
      </c>
      <c r="L98" s="138" t="str">
        <f ca="1">IFERROR(INDIRECT(ADDRESS(COUNTIF($D$1:$D98,$D98)+3,COLUMN($AK97),4,1,$D98)),"")</f>
        <v/>
      </c>
      <c r="M98" s="138"/>
      <c r="N98" s="138"/>
      <c r="O98" s="138" t="str">
        <f t="shared" si="6"/>
        <v>Hinweis 25</v>
      </c>
      <c r="P98" s="138" t="str">
        <f ca="1">IFERROR(IF(OR(AND(Q98="",R98=""),AND(Q98=0,R98=0),AND(Q98=CONCATENATE($D98,": "),R98=""),AND(Q98=CONCATENATE($D98,": "),R98=0)),"",MAX(P$1:P97)+1),"")</f>
        <v/>
      </c>
      <c r="Q98" s="138" t="str">
        <f ca="1">IFERROR(CONCATENATE($D98,": ",INDIRECT(ADDRESS(COUNTIF($D$1:$D98,$D98)+3,COLUMN($AM97),4,1,$D98))),"")</f>
        <v/>
      </c>
      <c r="R98" s="138" t="str">
        <f ca="1">IFERROR(INDIRECT(ADDRESS(COUNTIF($D$1:$D98,$D98)+3,COLUMN($AN97),4,1,$D98)),"")</f>
        <v/>
      </c>
      <c r="S98" s="138" t="str">
        <f t="shared" si="7"/>
        <v>Abweichung 25</v>
      </c>
      <c r="T98" s="138" t="str">
        <f ca="1">IFERROR(IF(OR(AND(U98="",V98=""),AND(U98=0,V98=0),AND(U98=CONCATENATE($D98,": "),V98=""),AND(U98=CONCATENATE($D98,": "),V98=0)),"",MAX(T$1:T97)+1),"")</f>
        <v/>
      </c>
      <c r="U98" s="138" t="str">
        <f ca="1">IFERROR(CONCATENATE($D98,": ",INDIRECT(ADDRESS(COUNTIF($D$1:$D98,$D98)+3,COLUMN($AP97),4,1,$D98))),"")</f>
        <v/>
      </c>
      <c r="V98" s="138" t="str">
        <f ca="1">IFERROR(INDIRECT(ADDRESS(COUNTIF($D$1:$D98,$D98)+3,COLUMN($AQ97),4,1,$D98)),"")</f>
        <v/>
      </c>
      <c r="W98" s="138"/>
      <c r="X98" s="138"/>
      <c r="Y98" s="138">
        <f t="shared" si="8"/>
        <v>0</v>
      </c>
      <c r="Z98" s="138" t="str">
        <f ca="1">IFERROR(IF(OR(AND(AA98="",AB98=""),AND(AA98=0,AB98=0),AND(AA98=CONCATENATE($D98,": "),AB98=""),AND(AA98=CONCATENATE($D98,": "),AB98=0)),"",MAX(Z$1:Z97)+1),"")</f>
        <v/>
      </c>
      <c r="AA98" s="138" t="str">
        <f ca="1">IFERROR(CONCATENATE($D98,": ",INDIRECT(ADDRESS(COUNTIF($D$1:$D98,$D98)+3,COLUMN($AS97),4,1,$D98))),"")</f>
        <v/>
      </c>
      <c r="AB98" s="138" t="str">
        <f ca="1">IFERROR(INDIRECT(ADDRESS(COUNTIF($D$1:$D98,$D98)+3,COLUMN($AT97),4,1,$D98)),"")</f>
        <v/>
      </c>
      <c r="AC98" s="138" t="str">
        <f t="shared" ca="1" si="9"/>
        <v/>
      </c>
      <c r="AD98" s="138" t="str">
        <f ca="1">IFERROR(IF(OR(AND(AE98="",AF98=""),AND(AE98=0,AF98=0),AND(AE98=CONCATENATE($D98,": "),AF98=""),AND(AE98=CONCATENATE($D98,": "),AF98=0)),"",MAX(AD$1:AD97)+1),"")</f>
        <v/>
      </c>
      <c r="AE98" s="138" t="str">
        <f ca="1">IFERROR(CONCATENATE($D98,": ",INDIRECT(ADDRESS(COUNTIF($D$1:$D98,$D98)+3,COLUMN($AV97),4,1,$D98))),"")</f>
        <v/>
      </c>
      <c r="AF98" s="138" t="str">
        <f ca="1">IFERROR(INDIRECT(ADDRESS(COUNTIF($D$1:$D98,$D98)+3,COLUMN($AW97),4,1,$D98)),"")</f>
        <v/>
      </c>
    </row>
    <row r="99" spans="4:32" x14ac:dyDescent="0.25">
      <c r="D99" s="138">
        <f t="shared" si="5"/>
        <v>0</v>
      </c>
      <c r="E99" s="138" t="str">
        <f>CONCATENATE("Hinweis ",COUNTIF($D$1:D98,D99)+1)</f>
        <v>Hinweis 26</v>
      </c>
      <c r="F99" s="138" t="str">
        <f ca="1">IFERROR(IF(OR(AND(G99="",H99=""),AND(G99=0,H99=0),AND(G99=CONCATENATE(D99,": "),H99=""),AND(G99=CONCATENATE(D99,": "),H99=0)),"",MAX(F$1:F98)+1),"")</f>
        <v/>
      </c>
      <c r="G99" s="138" t="str">
        <f ca="1">IFERROR(CONCATENATE($D99,": ",INDIRECT(ADDRESS(COUNTIF($D$1:$D99,$D99)+3,COLUMN($AG98),4,1,$D99))),"")</f>
        <v/>
      </c>
      <c r="H99" s="138" t="str">
        <f ca="1">IFERROR(INDIRECT(ADDRESS(COUNTIF($D$1:$D99,$D99)+3,COLUMN($AH98),4,1,$D99)),"")</f>
        <v/>
      </c>
      <c r="I99" s="138" t="str">
        <f>CONCATENATE("Abweichung ",COUNTIF($D$1:D98,D99)+1)</f>
        <v>Abweichung 26</v>
      </c>
      <c r="J99" s="138" t="str">
        <f ca="1">IFERROR(IF(OR(AND(K99="",L99=""),AND(K99=0,L99=0),AND(K99=CONCATENATE($D99,": "),L99=""),AND(K99=CONCATENATE($D99,": "),L99=0)),"",MAX(J$1:J98)+1),"")</f>
        <v/>
      </c>
      <c r="K99" s="138" t="str">
        <f ca="1">IFERROR(CONCATENATE($D99,": ",INDIRECT(ADDRESS(COUNTIF($D$1:$D99,$D99)+3,COLUMN($AJ98),4,1,$D99))),"")</f>
        <v/>
      </c>
      <c r="L99" s="138" t="str">
        <f ca="1">IFERROR(INDIRECT(ADDRESS(COUNTIF($D$1:$D99,$D99)+3,COLUMN($AK98),4,1,$D99)),"")</f>
        <v/>
      </c>
      <c r="M99" s="138"/>
      <c r="N99" s="138"/>
      <c r="O99" s="138" t="str">
        <f t="shared" si="6"/>
        <v>Hinweis 26</v>
      </c>
      <c r="P99" s="138" t="str">
        <f ca="1">IFERROR(IF(OR(AND(Q99="",R99=""),AND(Q99=0,R99=0),AND(Q99=CONCATENATE($D99,": "),R99=""),AND(Q99=CONCATENATE($D99,": "),R99=0)),"",MAX(P$1:P98)+1),"")</f>
        <v/>
      </c>
      <c r="Q99" s="138" t="str">
        <f ca="1">IFERROR(CONCATENATE($D99,": ",INDIRECT(ADDRESS(COUNTIF($D$1:$D99,$D99)+3,COLUMN($AM98),4,1,$D99))),"")</f>
        <v/>
      </c>
      <c r="R99" s="138" t="str">
        <f ca="1">IFERROR(INDIRECT(ADDRESS(COUNTIF($D$1:$D99,$D99)+3,COLUMN($AN98),4,1,$D99)),"")</f>
        <v/>
      </c>
      <c r="S99" s="138" t="str">
        <f t="shared" si="7"/>
        <v>Abweichung 26</v>
      </c>
      <c r="T99" s="138" t="str">
        <f ca="1">IFERROR(IF(OR(AND(U99="",V99=""),AND(U99=0,V99=0),AND(U99=CONCATENATE($D99,": "),V99=""),AND(U99=CONCATENATE($D99,": "),V99=0)),"",MAX(T$1:T98)+1),"")</f>
        <v/>
      </c>
      <c r="U99" s="138" t="str">
        <f ca="1">IFERROR(CONCATENATE($D99,": ",INDIRECT(ADDRESS(COUNTIF($D$1:$D99,$D99)+3,COLUMN($AP98),4,1,$D99))),"")</f>
        <v/>
      </c>
      <c r="V99" s="138" t="str">
        <f ca="1">IFERROR(INDIRECT(ADDRESS(COUNTIF($D$1:$D99,$D99)+3,COLUMN($AQ98),4,1,$D99)),"")</f>
        <v/>
      </c>
      <c r="W99" s="138"/>
      <c r="X99" s="138"/>
      <c r="Y99" s="138">
        <f t="shared" si="8"/>
        <v>0</v>
      </c>
      <c r="Z99" s="138" t="str">
        <f ca="1">IFERROR(IF(OR(AND(AA99="",AB99=""),AND(AA99=0,AB99=0),AND(AA99=CONCATENATE($D99,": "),AB99=""),AND(AA99=CONCATENATE($D99,": "),AB99=0)),"",MAX(Z$1:Z98)+1),"")</f>
        <v/>
      </c>
      <c r="AA99" s="138" t="str">
        <f ca="1">IFERROR(CONCATENATE($D99,": ",INDIRECT(ADDRESS(COUNTIF($D$1:$D99,$D99)+3,COLUMN($AS98),4,1,$D99))),"")</f>
        <v/>
      </c>
      <c r="AB99" s="138" t="str">
        <f ca="1">IFERROR(INDIRECT(ADDRESS(COUNTIF($D$1:$D99,$D99)+3,COLUMN($AT98),4,1,$D99)),"")</f>
        <v/>
      </c>
      <c r="AC99" s="138" t="str">
        <f t="shared" ca="1" si="9"/>
        <v/>
      </c>
      <c r="AD99" s="138" t="str">
        <f ca="1">IFERROR(IF(OR(AND(AE99="",AF99=""),AND(AE99=0,AF99=0),AND(AE99=CONCATENATE($D99,": "),AF99=""),AND(AE99=CONCATENATE($D99,": "),AF99=0)),"",MAX(AD$1:AD98)+1),"")</f>
        <v/>
      </c>
      <c r="AE99" s="138" t="str">
        <f ca="1">IFERROR(CONCATENATE($D99,": ",INDIRECT(ADDRESS(COUNTIF($D$1:$D99,$D99)+3,COLUMN($AV98),4,1,$D99))),"")</f>
        <v/>
      </c>
      <c r="AF99" s="138" t="str">
        <f ca="1">IFERROR(INDIRECT(ADDRESS(COUNTIF($D$1:$D99,$D99)+3,COLUMN($AW98),4,1,$D99)),"")</f>
        <v/>
      </c>
    </row>
    <row r="100" spans="4:32" x14ac:dyDescent="0.25">
      <c r="D100" s="138">
        <f t="shared" si="5"/>
        <v>0</v>
      </c>
      <c r="E100" s="138" t="str">
        <f>CONCATENATE("Hinweis ",COUNTIF($D$1:D99,D100)+1)</f>
        <v>Hinweis 27</v>
      </c>
      <c r="F100" s="138" t="str">
        <f ca="1">IFERROR(IF(OR(AND(G100="",H100=""),AND(G100=0,H100=0),AND(G100=CONCATENATE(D100,": "),H100=""),AND(G100=CONCATENATE(D100,": "),H100=0)),"",MAX(F$1:F99)+1),"")</f>
        <v/>
      </c>
      <c r="G100" s="138" t="str">
        <f ca="1">IFERROR(CONCATENATE($D100,": ",INDIRECT(ADDRESS(COUNTIF($D$1:$D100,$D100)+3,COLUMN($AG99),4,1,$D100))),"")</f>
        <v/>
      </c>
      <c r="H100" s="138" t="str">
        <f ca="1">IFERROR(INDIRECT(ADDRESS(COUNTIF($D$1:$D100,$D100)+3,COLUMN($AH99),4,1,$D100)),"")</f>
        <v/>
      </c>
      <c r="I100" s="138" t="str">
        <f>CONCATENATE("Abweichung ",COUNTIF($D$1:D99,D100)+1)</f>
        <v>Abweichung 27</v>
      </c>
      <c r="J100" s="138" t="str">
        <f ca="1">IFERROR(IF(OR(AND(K100="",L100=""),AND(K100=0,L100=0),AND(K100=CONCATENATE($D100,": "),L100=""),AND(K100=CONCATENATE($D100,": "),L100=0)),"",MAX(J$1:J99)+1),"")</f>
        <v/>
      </c>
      <c r="K100" s="138" t="str">
        <f ca="1">IFERROR(CONCATENATE($D100,": ",INDIRECT(ADDRESS(COUNTIF($D$1:$D100,$D100)+3,COLUMN($AJ99),4,1,$D100))),"")</f>
        <v/>
      </c>
      <c r="L100" s="138" t="str">
        <f ca="1">IFERROR(INDIRECT(ADDRESS(COUNTIF($D$1:$D100,$D100)+3,COLUMN($AK99),4,1,$D100)),"")</f>
        <v/>
      </c>
      <c r="M100" s="138"/>
      <c r="N100" s="138"/>
      <c r="O100" s="138" t="str">
        <f t="shared" si="6"/>
        <v>Hinweis 27</v>
      </c>
      <c r="P100" s="138" t="str">
        <f ca="1">IFERROR(IF(OR(AND(Q100="",R100=""),AND(Q100=0,R100=0),AND(Q100=CONCATENATE($D100,": "),R100=""),AND(Q100=CONCATENATE($D100,": "),R100=0)),"",MAX(P$1:P99)+1),"")</f>
        <v/>
      </c>
      <c r="Q100" s="138" t="str">
        <f ca="1">IFERROR(CONCATENATE($D100,": ",INDIRECT(ADDRESS(COUNTIF($D$1:$D100,$D100)+3,COLUMN($AM99),4,1,$D100))),"")</f>
        <v/>
      </c>
      <c r="R100" s="138" t="str">
        <f ca="1">IFERROR(INDIRECT(ADDRESS(COUNTIF($D$1:$D100,$D100)+3,COLUMN($AN99),4,1,$D100)),"")</f>
        <v/>
      </c>
      <c r="S100" s="138" t="str">
        <f t="shared" si="7"/>
        <v>Abweichung 27</v>
      </c>
      <c r="T100" s="138" t="str">
        <f ca="1">IFERROR(IF(OR(AND(U100="",V100=""),AND(U100=0,V100=0),AND(U100=CONCATENATE($D100,": "),V100=""),AND(U100=CONCATENATE($D100,": "),V100=0)),"",MAX(T$1:T99)+1),"")</f>
        <v/>
      </c>
      <c r="U100" s="138" t="str">
        <f ca="1">IFERROR(CONCATENATE($D100,": ",INDIRECT(ADDRESS(COUNTIF($D$1:$D100,$D100)+3,COLUMN($AP99),4,1,$D100))),"")</f>
        <v/>
      </c>
      <c r="V100" s="138" t="str">
        <f ca="1">IFERROR(INDIRECT(ADDRESS(COUNTIF($D$1:$D100,$D100)+3,COLUMN($AQ99),4,1,$D100)),"")</f>
        <v/>
      </c>
      <c r="W100" s="138"/>
      <c r="X100" s="138"/>
      <c r="Y100" s="138">
        <f t="shared" si="8"/>
        <v>0</v>
      </c>
      <c r="Z100" s="138" t="str">
        <f ca="1">IFERROR(IF(OR(AND(AA100="",AB100=""),AND(AA100=0,AB100=0),AND(AA100=CONCATENATE($D100,": "),AB100=""),AND(AA100=CONCATENATE($D100,": "),AB100=0)),"",MAX(Z$1:Z99)+1),"")</f>
        <v/>
      </c>
      <c r="AA100" s="138" t="str">
        <f ca="1">IFERROR(CONCATENATE($D100,": ",INDIRECT(ADDRESS(COUNTIF($D$1:$D100,$D100)+3,COLUMN($AS99),4,1,$D100))),"")</f>
        <v/>
      </c>
      <c r="AB100" s="138" t="str">
        <f ca="1">IFERROR(INDIRECT(ADDRESS(COUNTIF($D$1:$D100,$D100)+3,COLUMN($AT99),4,1,$D100)),"")</f>
        <v/>
      </c>
      <c r="AC100" s="138" t="str">
        <f t="shared" ca="1" si="9"/>
        <v/>
      </c>
      <c r="AD100" s="138" t="str">
        <f ca="1">IFERROR(IF(OR(AND(AE100="",AF100=""),AND(AE100=0,AF100=0),AND(AE100=CONCATENATE($D100,": "),AF100=""),AND(AE100=CONCATENATE($D100,": "),AF100=0)),"",MAX(AD$1:AD99)+1),"")</f>
        <v/>
      </c>
      <c r="AE100" s="138" t="str">
        <f ca="1">IFERROR(CONCATENATE($D100,": ",INDIRECT(ADDRESS(COUNTIF($D$1:$D100,$D100)+3,COLUMN($AV99),4,1,$D100))),"")</f>
        <v/>
      </c>
      <c r="AF100" s="138" t="str">
        <f ca="1">IFERROR(INDIRECT(ADDRESS(COUNTIF($D$1:$D100,$D100)+3,COLUMN($AW99),4,1,$D100)),"")</f>
        <v/>
      </c>
    </row>
    <row r="101" spans="4:32" x14ac:dyDescent="0.25">
      <c r="D101" s="138">
        <f t="shared" si="5"/>
        <v>0</v>
      </c>
      <c r="E101" s="138" t="str">
        <f>CONCATENATE("Hinweis ",COUNTIF($D$1:D100,D101)+1)</f>
        <v>Hinweis 28</v>
      </c>
      <c r="F101" s="138" t="str">
        <f ca="1">IFERROR(IF(OR(AND(G101="",H101=""),AND(G101=0,H101=0),AND(G101=CONCATENATE(D101,": "),H101=""),AND(G101=CONCATENATE(D101,": "),H101=0)),"",MAX(F$1:F100)+1),"")</f>
        <v/>
      </c>
      <c r="G101" s="138" t="str">
        <f ca="1">IFERROR(CONCATENATE($D101,": ",INDIRECT(ADDRESS(COUNTIF($D$1:$D101,$D101)+3,COLUMN($AG100),4,1,$D101))),"")</f>
        <v/>
      </c>
      <c r="H101" s="138" t="str">
        <f ca="1">IFERROR(INDIRECT(ADDRESS(COUNTIF($D$1:$D101,$D101)+3,COLUMN($AH100),4,1,$D101)),"")</f>
        <v/>
      </c>
      <c r="I101" s="138" t="str">
        <f>CONCATENATE("Abweichung ",COUNTIF($D$1:D100,D101)+1)</f>
        <v>Abweichung 28</v>
      </c>
      <c r="J101" s="138" t="str">
        <f ca="1">IFERROR(IF(OR(AND(K101="",L101=""),AND(K101=0,L101=0),AND(K101=CONCATENATE($D101,": "),L101=""),AND(K101=CONCATENATE($D101,": "),L101=0)),"",MAX(J$1:J100)+1),"")</f>
        <v/>
      </c>
      <c r="K101" s="138" t="str">
        <f ca="1">IFERROR(CONCATENATE($D101,": ",INDIRECT(ADDRESS(COUNTIF($D$1:$D101,$D101)+3,COLUMN($AJ100),4,1,$D101))),"")</f>
        <v/>
      </c>
      <c r="L101" s="138" t="str">
        <f ca="1">IFERROR(INDIRECT(ADDRESS(COUNTIF($D$1:$D101,$D101)+3,COLUMN($AK100),4,1,$D101)),"")</f>
        <v/>
      </c>
      <c r="M101" s="138"/>
      <c r="N101" s="138"/>
      <c r="O101" s="138" t="str">
        <f t="shared" si="6"/>
        <v>Hinweis 28</v>
      </c>
      <c r="P101" s="138" t="str">
        <f ca="1">IFERROR(IF(OR(AND(Q101="",R101=""),AND(Q101=0,R101=0),AND(Q101=CONCATENATE($D101,": "),R101=""),AND(Q101=CONCATENATE($D101,": "),R101=0)),"",MAX(P$1:P100)+1),"")</f>
        <v/>
      </c>
      <c r="Q101" s="138" t="str">
        <f ca="1">IFERROR(CONCATENATE($D101,": ",INDIRECT(ADDRESS(COUNTIF($D$1:$D101,$D101)+3,COLUMN($AM100),4,1,$D101))),"")</f>
        <v/>
      </c>
      <c r="R101" s="138" t="str">
        <f ca="1">IFERROR(INDIRECT(ADDRESS(COUNTIF($D$1:$D101,$D101)+3,COLUMN($AN100),4,1,$D101)),"")</f>
        <v/>
      </c>
      <c r="S101" s="138" t="str">
        <f t="shared" si="7"/>
        <v>Abweichung 28</v>
      </c>
      <c r="T101" s="138" t="str">
        <f ca="1">IFERROR(IF(OR(AND(U101="",V101=""),AND(U101=0,V101=0),AND(U101=CONCATENATE($D101,": "),V101=""),AND(U101=CONCATENATE($D101,": "),V101=0)),"",MAX(T$1:T100)+1),"")</f>
        <v/>
      </c>
      <c r="U101" s="138" t="str">
        <f ca="1">IFERROR(CONCATENATE($D101,": ",INDIRECT(ADDRESS(COUNTIF($D$1:$D101,$D101)+3,COLUMN($AP100),4,1,$D101))),"")</f>
        <v/>
      </c>
      <c r="V101" s="138" t="str">
        <f ca="1">IFERROR(INDIRECT(ADDRESS(COUNTIF($D$1:$D101,$D101)+3,COLUMN($AQ100),4,1,$D101)),"")</f>
        <v/>
      </c>
      <c r="W101" s="138"/>
      <c r="X101" s="138"/>
      <c r="Y101" s="138">
        <f t="shared" si="8"/>
        <v>0</v>
      </c>
      <c r="Z101" s="138" t="str">
        <f ca="1">IFERROR(IF(OR(AND(AA101="",AB101=""),AND(AA101=0,AB101=0),AND(AA101=CONCATENATE($D101,": "),AB101=""),AND(AA101=CONCATENATE($D101,": "),AB101=0)),"",MAX(Z$1:Z100)+1),"")</f>
        <v/>
      </c>
      <c r="AA101" s="138" t="str">
        <f ca="1">IFERROR(CONCATENATE($D101,": ",INDIRECT(ADDRESS(COUNTIF($D$1:$D101,$D101)+3,COLUMN($AS100),4,1,$D101))),"")</f>
        <v/>
      </c>
      <c r="AB101" s="138" t="str">
        <f ca="1">IFERROR(INDIRECT(ADDRESS(COUNTIF($D$1:$D101,$D101)+3,COLUMN($AT100),4,1,$D101)),"")</f>
        <v/>
      </c>
      <c r="AC101" s="138" t="str">
        <f t="shared" ca="1" si="9"/>
        <v/>
      </c>
      <c r="AD101" s="138" t="str">
        <f ca="1">IFERROR(IF(OR(AND(AE101="",AF101=""),AND(AE101=0,AF101=0),AND(AE101=CONCATENATE($D101,": "),AF101=""),AND(AE101=CONCATENATE($D101,": "),AF101=0)),"",MAX(AD$1:AD100)+1),"")</f>
        <v/>
      </c>
      <c r="AE101" s="138" t="str">
        <f ca="1">IFERROR(CONCATENATE($D101,": ",INDIRECT(ADDRESS(COUNTIF($D$1:$D101,$D101)+3,COLUMN($AV100),4,1,$D101))),"")</f>
        <v/>
      </c>
      <c r="AF101" s="138" t="str">
        <f ca="1">IFERROR(INDIRECT(ADDRESS(COUNTIF($D$1:$D101,$D101)+3,COLUMN($AW100),4,1,$D101)),"")</f>
        <v/>
      </c>
    </row>
    <row r="102" spans="4:32" x14ac:dyDescent="0.25">
      <c r="D102" s="138">
        <f t="shared" si="5"/>
        <v>0</v>
      </c>
      <c r="E102" s="138" t="str">
        <f>CONCATENATE("Hinweis ",COUNTIF($D$1:D101,D102)+1)</f>
        <v>Hinweis 29</v>
      </c>
      <c r="F102" s="138" t="str">
        <f ca="1">IFERROR(IF(OR(AND(G102="",H102=""),AND(G102=0,H102=0),AND(G102=CONCATENATE(D102,": "),H102=""),AND(G102=CONCATENATE(D102,": "),H102=0)),"",MAX(F$1:F101)+1),"")</f>
        <v/>
      </c>
      <c r="G102" s="138" t="str">
        <f ca="1">IFERROR(CONCATENATE($D102,": ",INDIRECT(ADDRESS(COUNTIF($D$1:$D102,$D102)+3,COLUMN($AG101),4,1,$D102))),"")</f>
        <v/>
      </c>
      <c r="H102" s="138" t="str">
        <f ca="1">IFERROR(INDIRECT(ADDRESS(COUNTIF($D$1:$D102,$D102)+3,COLUMN($AH101),4,1,$D102)),"")</f>
        <v/>
      </c>
      <c r="I102" s="138" t="str">
        <f>CONCATENATE("Abweichung ",COUNTIF($D$1:D101,D102)+1)</f>
        <v>Abweichung 29</v>
      </c>
      <c r="J102" s="138" t="str">
        <f ca="1">IFERROR(IF(OR(AND(K102="",L102=""),AND(K102=0,L102=0),AND(K102=CONCATENATE($D102,": "),L102=""),AND(K102=CONCATENATE($D102,": "),L102=0)),"",MAX(J$1:J101)+1),"")</f>
        <v/>
      </c>
      <c r="K102" s="138" t="str">
        <f ca="1">IFERROR(CONCATENATE($D102,": ",INDIRECT(ADDRESS(COUNTIF($D$1:$D102,$D102)+3,COLUMN($AJ101),4,1,$D102))),"")</f>
        <v/>
      </c>
      <c r="L102" s="138" t="str">
        <f ca="1">IFERROR(INDIRECT(ADDRESS(COUNTIF($D$1:$D102,$D102)+3,COLUMN($AK101),4,1,$D102)),"")</f>
        <v/>
      </c>
      <c r="M102" s="138"/>
      <c r="N102" s="138"/>
      <c r="O102" s="138" t="str">
        <f t="shared" si="6"/>
        <v>Hinweis 29</v>
      </c>
      <c r="P102" s="138" t="str">
        <f ca="1">IFERROR(IF(OR(AND(Q102="",R102=""),AND(Q102=0,R102=0),AND(Q102=CONCATENATE($D102,": "),R102=""),AND(Q102=CONCATENATE($D102,": "),R102=0)),"",MAX(P$1:P101)+1),"")</f>
        <v/>
      </c>
      <c r="Q102" s="138" t="str">
        <f ca="1">IFERROR(CONCATENATE($D102,": ",INDIRECT(ADDRESS(COUNTIF($D$1:$D102,$D102)+3,COLUMN($AM101),4,1,$D102))),"")</f>
        <v/>
      </c>
      <c r="R102" s="138" t="str">
        <f ca="1">IFERROR(INDIRECT(ADDRESS(COUNTIF($D$1:$D102,$D102)+3,COLUMN($AN101),4,1,$D102)),"")</f>
        <v/>
      </c>
      <c r="S102" s="138" t="str">
        <f t="shared" si="7"/>
        <v>Abweichung 29</v>
      </c>
      <c r="T102" s="138" t="str">
        <f ca="1">IFERROR(IF(OR(AND(U102="",V102=""),AND(U102=0,V102=0),AND(U102=CONCATENATE($D102,": "),V102=""),AND(U102=CONCATENATE($D102,": "),V102=0)),"",MAX(T$1:T101)+1),"")</f>
        <v/>
      </c>
      <c r="U102" s="138" t="str">
        <f ca="1">IFERROR(CONCATENATE($D102,": ",INDIRECT(ADDRESS(COUNTIF($D$1:$D102,$D102)+3,COLUMN($AP101),4,1,$D102))),"")</f>
        <v/>
      </c>
      <c r="V102" s="138" t="str">
        <f ca="1">IFERROR(INDIRECT(ADDRESS(COUNTIF($D$1:$D102,$D102)+3,COLUMN($AQ101),4,1,$D102)),"")</f>
        <v/>
      </c>
      <c r="W102" s="138"/>
      <c r="X102" s="138"/>
      <c r="Y102" s="138">
        <f t="shared" si="8"/>
        <v>0</v>
      </c>
      <c r="Z102" s="138" t="str">
        <f ca="1">IFERROR(IF(OR(AND(AA102="",AB102=""),AND(AA102=0,AB102=0),AND(AA102=CONCATENATE($D102,": "),AB102=""),AND(AA102=CONCATENATE($D102,": "),AB102=0)),"",MAX(Z$1:Z101)+1),"")</f>
        <v/>
      </c>
      <c r="AA102" s="138" t="str">
        <f ca="1">IFERROR(CONCATENATE($D102,": ",INDIRECT(ADDRESS(COUNTIF($D$1:$D102,$D102)+3,COLUMN($AS101),4,1,$D102))),"")</f>
        <v/>
      </c>
      <c r="AB102" s="138" t="str">
        <f ca="1">IFERROR(INDIRECT(ADDRESS(COUNTIF($D$1:$D102,$D102)+3,COLUMN($AT101),4,1,$D102)),"")</f>
        <v/>
      </c>
      <c r="AC102" s="138" t="str">
        <f t="shared" ca="1" si="9"/>
        <v/>
      </c>
      <c r="AD102" s="138" t="str">
        <f ca="1">IFERROR(IF(OR(AND(AE102="",AF102=""),AND(AE102=0,AF102=0),AND(AE102=CONCATENATE($D102,": "),AF102=""),AND(AE102=CONCATENATE($D102,": "),AF102=0)),"",MAX(AD$1:AD101)+1),"")</f>
        <v/>
      </c>
      <c r="AE102" s="138" t="str">
        <f ca="1">IFERROR(CONCATENATE($D102,": ",INDIRECT(ADDRESS(COUNTIF($D$1:$D102,$D102)+3,COLUMN($AV101),4,1,$D102))),"")</f>
        <v/>
      </c>
      <c r="AF102" s="138" t="str">
        <f ca="1">IFERROR(INDIRECT(ADDRESS(COUNTIF($D$1:$D102,$D102)+3,COLUMN($AW101),4,1,$D102)),"")</f>
        <v/>
      </c>
    </row>
    <row r="103" spans="4:32" x14ac:dyDescent="0.25">
      <c r="D103" s="138">
        <f t="shared" si="5"/>
        <v>0</v>
      </c>
      <c r="E103" s="138" t="str">
        <f>CONCATENATE("Hinweis ",COUNTIF($D$1:D102,D103)+1)</f>
        <v>Hinweis 30</v>
      </c>
      <c r="F103" s="138" t="str">
        <f ca="1">IFERROR(IF(OR(AND(G103="",H103=""),AND(G103=0,H103=0),AND(G103=CONCATENATE(D103,": "),H103=""),AND(G103=CONCATENATE(D103,": "),H103=0)),"",MAX(F$1:F102)+1),"")</f>
        <v/>
      </c>
      <c r="G103" s="138" t="str">
        <f ca="1">IFERROR(CONCATENATE($D103,": ",INDIRECT(ADDRESS(COUNTIF($D$1:$D103,$D103)+3,COLUMN($AG102),4,1,$D103))),"")</f>
        <v/>
      </c>
      <c r="H103" s="138" t="str">
        <f ca="1">IFERROR(INDIRECT(ADDRESS(COUNTIF($D$1:$D103,$D103)+3,COLUMN($AH102),4,1,$D103)),"")</f>
        <v/>
      </c>
      <c r="I103" s="138" t="str">
        <f>CONCATENATE("Abweichung ",COUNTIF($D$1:D102,D103)+1)</f>
        <v>Abweichung 30</v>
      </c>
      <c r="J103" s="138" t="str">
        <f ca="1">IFERROR(IF(OR(AND(K103="",L103=""),AND(K103=0,L103=0),AND(K103=CONCATENATE($D103,": "),L103=""),AND(K103=CONCATENATE($D103,": "),L103=0)),"",MAX(J$1:J102)+1),"")</f>
        <v/>
      </c>
      <c r="K103" s="138" t="str">
        <f ca="1">IFERROR(CONCATENATE($D103,": ",INDIRECT(ADDRESS(COUNTIF($D$1:$D103,$D103)+3,COLUMN($AJ102),4,1,$D103))),"")</f>
        <v/>
      </c>
      <c r="L103" s="138" t="str">
        <f ca="1">IFERROR(INDIRECT(ADDRESS(COUNTIF($D$1:$D103,$D103)+3,COLUMN($AK102),4,1,$D103)),"")</f>
        <v/>
      </c>
      <c r="M103" s="138"/>
      <c r="N103" s="138"/>
      <c r="O103" s="138" t="str">
        <f t="shared" si="6"/>
        <v>Hinweis 30</v>
      </c>
      <c r="P103" s="138" t="str">
        <f ca="1">IFERROR(IF(OR(AND(Q103="",R103=""),AND(Q103=0,R103=0),AND(Q103=CONCATENATE($D103,": "),R103=""),AND(Q103=CONCATENATE($D103,": "),R103=0)),"",MAX(P$1:P102)+1),"")</f>
        <v/>
      </c>
      <c r="Q103" s="138" t="str">
        <f ca="1">IFERROR(CONCATENATE($D103,": ",INDIRECT(ADDRESS(COUNTIF($D$1:$D103,$D103)+3,COLUMN($AM102),4,1,$D103))),"")</f>
        <v/>
      </c>
      <c r="R103" s="138" t="str">
        <f ca="1">IFERROR(INDIRECT(ADDRESS(COUNTIF($D$1:$D103,$D103)+3,COLUMN($AN102),4,1,$D103)),"")</f>
        <v/>
      </c>
      <c r="S103" s="138" t="str">
        <f t="shared" si="7"/>
        <v>Abweichung 30</v>
      </c>
      <c r="T103" s="138" t="str">
        <f ca="1">IFERROR(IF(OR(AND(U103="",V103=""),AND(U103=0,V103=0),AND(U103=CONCATENATE($D103,": "),V103=""),AND(U103=CONCATENATE($D103,": "),V103=0)),"",MAX(T$1:T102)+1),"")</f>
        <v/>
      </c>
      <c r="U103" s="138" t="str">
        <f ca="1">IFERROR(CONCATENATE($D103,": ",INDIRECT(ADDRESS(COUNTIF($D$1:$D103,$D103)+3,COLUMN($AP102),4,1,$D103))),"")</f>
        <v/>
      </c>
      <c r="V103" s="138" t="str">
        <f ca="1">IFERROR(INDIRECT(ADDRESS(COUNTIF($D$1:$D103,$D103)+3,COLUMN($AQ102),4,1,$D103)),"")</f>
        <v/>
      </c>
      <c r="W103" s="138"/>
      <c r="X103" s="138"/>
      <c r="Y103" s="138">
        <f t="shared" si="8"/>
        <v>0</v>
      </c>
      <c r="Z103" s="138" t="str">
        <f ca="1">IFERROR(IF(OR(AND(AA103="",AB103=""),AND(AA103=0,AB103=0),AND(AA103=CONCATENATE($D103,": "),AB103=""),AND(AA103=CONCATENATE($D103,": "),AB103=0)),"",MAX(Z$1:Z102)+1),"")</f>
        <v/>
      </c>
      <c r="AA103" s="138" t="str">
        <f ca="1">IFERROR(CONCATENATE($D103,": ",INDIRECT(ADDRESS(COUNTIF($D$1:$D103,$D103)+3,COLUMN($AS102),4,1,$D103))),"")</f>
        <v/>
      </c>
      <c r="AB103" s="138" t="str">
        <f ca="1">IFERROR(INDIRECT(ADDRESS(COUNTIF($D$1:$D103,$D103)+3,COLUMN($AT102),4,1,$D103)),"")</f>
        <v/>
      </c>
      <c r="AC103" s="138" t="str">
        <f t="shared" ca="1" si="9"/>
        <v/>
      </c>
      <c r="AD103" s="138" t="str">
        <f ca="1">IFERROR(IF(OR(AND(AE103="",AF103=""),AND(AE103=0,AF103=0),AND(AE103=CONCATENATE($D103,": "),AF103=""),AND(AE103=CONCATENATE($D103,": "),AF103=0)),"",MAX(AD$1:AD102)+1),"")</f>
        <v/>
      </c>
      <c r="AE103" s="138" t="str">
        <f ca="1">IFERROR(CONCATENATE($D103,": ",INDIRECT(ADDRESS(COUNTIF($D$1:$D103,$D103)+3,COLUMN($AV102),4,1,$D103))),"")</f>
        <v/>
      </c>
      <c r="AF103" s="138" t="str">
        <f ca="1">IFERROR(INDIRECT(ADDRESS(COUNTIF($D$1:$D103,$D103)+3,COLUMN($AW102),4,1,$D103)),"")</f>
        <v/>
      </c>
    </row>
    <row r="104" spans="4:32" x14ac:dyDescent="0.25">
      <c r="D104" s="138">
        <f t="shared" si="5"/>
        <v>0</v>
      </c>
      <c r="E104" s="138" t="str">
        <f>CONCATENATE("Hinweis ",COUNTIF($D$1:D103,D104)+1)</f>
        <v>Hinweis 31</v>
      </c>
      <c r="F104" s="138" t="str">
        <f ca="1">IFERROR(IF(OR(AND(G104="",H104=""),AND(G104=0,H104=0),AND(G104=CONCATENATE(D104,": "),H104=""),AND(G104=CONCATENATE(D104,": "),H104=0)),"",MAX(F$1:F103)+1),"")</f>
        <v/>
      </c>
      <c r="G104" s="138" t="str">
        <f ca="1">IFERROR(CONCATENATE($D104,": ",INDIRECT(ADDRESS(COUNTIF($D$1:$D104,$D104)+3,COLUMN($AG103),4,1,$D104))),"")</f>
        <v/>
      </c>
      <c r="H104" s="138" t="str">
        <f ca="1">IFERROR(INDIRECT(ADDRESS(COUNTIF($D$1:$D104,$D104)+3,COLUMN($AH103),4,1,$D104)),"")</f>
        <v/>
      </c>
      <c r="I104" s="138" t="str">
        <f>CONCATENATE("Abweichung ",COUNTIF($D$1:D103,D104)+1)</f>
        <v>Abweichung 31</v>
      </c>
      <c r="J104" s="138" t="str">
        <f ca="1">IFERROR(IF(OR(AND(K104="",L104=""),AND(K104=0,L104=0),AND(K104=CONCATENATE($D104,": "),L104=""),AND(K104=CONCATENATE($D104,": "),L104=0)),"",MAX(J$1:J103)+1),"")</f>
        <v/>
      </c>
      <c r="K104" s="138" t="str">
        <f ca="1">IFERROR(CONCATENATE($D104,": ",INDIRECT(ADDRESS(COUNTIF($D$1:$D104,$D104)+3,COLUMN($AJ103),4,1,$D104))),"")</f>
        <v/>
      </c>
      <c r="L104" s="138" t="str">
        <f ca="1">IFERROR(INDIRECT(ADDRESS(COUNTIF($D$1:$D104,$D104)+3,COLUMN($AK103),4,1,$D104)),"")</f>
        <v/>
      </c>
      <c r="M104" s="138"/>
      <c r="N104" s="138"/>
      <c r="O104" s="138" t="str">
        <f t="shared" si="6"/>
        <v>Hinweis 31</v>
      </c>
      <c r="P104" s="138" t="str">
        <f ca="1">IFERROR(IF(OR(AND(Q104="",R104=""),AND(Q104=0,R104=0),AND(Q104=CONCATENATE($D104,": "),R104=""),AND(Q104=CONCATENATE($D104,": "),R104=0)),"",MAX(P$1:P103)+1),"")</f>
        <v/>
      </c>
      <c r="Q104" s="138" t="str">
        <f ca="1">IFERROR(CONCATENATE($D104,": ",INDIRECT(ADDRESS(COUNTIF($D$1:$D104,$D104)+3,COLUMN($AM103),4,1,$D104))),"")</f>
        <v/>
      </c>
      <c r="R104" s="138" t="str">
        <f ca="1">IFERROR(INDIRECT(ADDRESS(COUNTIF($D$1:$D104,$D104)+3,COLUMN($AN103),4,1,$D104)),"")</f>
        <v/>
      </c>
      <c r="S104" s="138" t="str">
        <f t="shared" si="7"/>
        <v>Abweichung 31</v>
      </c>
      <c r="T104" s="138" t="str">
        <f ca="1">IFERROR(IF(OR(AND(U104="",V104=""),AND(U104=0,V104=0),AND(U104=CONCATENATE($D104,": "),V104=""),AND(U104=CONCATENATE($D104,": "),V104=0)),"",MAX(T$1:T103)+1),"")</f>
        <v/>
      </c>
      <c r="U104" s="138" t="str">
        <f ca="1">IFERROR(CONCATENATE($D104,": ",INDIRECT(ADDRESS(COUNTIF($D$1:$D104,$D104)+3,COLUMN($AP103),4,1,$D104))),"")</f>
        <v/>
      </c>
      <c r="V104" s="138" t="str">
        <f ca="1">IFERROR(INDIRECT(ADDRESS(COUNTIF($D$1:$D104,$D104)+3,COLUMN($AQ103),4,1,$D104)),"")</f>
        <v/>
      </c>
      <c r="W104" s="138"/>
      <c r="X104" s="138"/>
      <c r="Y104" s="138">
        <f t="shared" si="8"/>
        <v>0</v>
      </c>
      <c r="Z104" s="138" t="str">
        <f ca="1">IFERROR(IF(OR(AND(AA104="",AB104=""),AND(AA104=0,AB104=0),AND(AA104=CONCATENATE($D104,": "),AB104=""),AND(AA104=CONCATENATE($D104,": "),AB104=0)),"",MAX(Z$1:Z103)+1),"")</f>
        <v/>
      </c>
      <c r="AA104" s="138" t="str">
        <f ca="1">IFERROR(CONCATENATE($D104,": ",INDIRECT(ADDRESS(COUNTIF($D$1:$D104,$D104)+3,COLUMN($AS103),4,1,$D104))),"")</f>
        <v/>
      </c>
      <c r="AB104" s="138" t="str">
        <f ca="1">IFERROR(INDIRECT(ADDRESS(COUNTIF($D$1:$D104,$D104)+3,COLUMN($AT103),4,1,$D104)),"")</f>
        <v/>
      </c>
      <c r="AC104" s="138" t="str">
        <f t="shared" ca="1" si="9"/>
        <v/>
      </c>
      <c r="AD104" s="138" t="str">
        <f ca="1">IFERROR(IF(OR(AND(AE104="",AF104=""),AND(AE104=0,AF104=0),AND(AE104=CONCATENATE($D104,": "),AF104=""),AND(AE104=CONCATENATE($D104,": "),AF104=0)),"",MAX(AD$1:AD103)+1),"")</f>
        <v/>
      </c>
      <c r="AE104" s="138" t="str">
        <f ca="1">IFERROR(CONCATENATE($D104,": ",INDIRECT(ADDRESS(COUNTIF($D$1:$D104,$D104)+3,COLUMN($AV103),4,1,$D104))),"")</f>
        <v/>
      </c>
      <c r="AF104" s="138" t="str">
        <f ca="1">IFERROR(INDIRECT(ADDRESS(COUNTIF($D$1:$D104,$D104)+3,COLUMN($AW103),4,1,$D104)),"")</f>
        <v/>
      </c>
    </row>
    <row r="105" spans="4:32" x14ac:dyDescent="0.25">
      <c r="D105" s="138">
        <f t="shared" si="5"/>
        <v>0</v>
      </c>
      <c r="E105" s="138" t="str">
        <f>CONCATENATE("Hinweis ",COUNTIF($D$1:D104,D105)+1)</f>
        <v>Hinweis 32</v>
      </c>
      <c r="F105" s="138" t="str">
        <f ca="1">IFERROR(IF(OR(AND(G105="",H105=""),AND(G105=0,H105=0),AND(G105=CONCATENATE(D105,": "),H105=""),AND(G105=CONCATENATE(D105,": "),H105=0)),"",MAX(F$1:F104)+1),"")</f>
        <v/>
      </c>
      <c r="G105" s="138" t="str">
        <f ca="1">IFERROR(CONCATENATE($D105,": ",INDIRECT(ADDRESS(COUNTIF($D$1:$D105,$D105)+3,COLUMN($AG104),4,1,$D105))),"")</f>
        <v/>
      </c>
      <c r="H105" s="138" t="str">
        <f ca="1">IFERROR(INDIRECT(ADDRESS(COUNTIF($D$1:$D105,$D105)+3,COLUMN($AH104),4,1,$D105)),"")</f>
        <v/>
      </c>
      <c r="I105" s="138" t="str">
        <f>CONCATENATE("Abweichung ",COUNTIF($D$1:D104,D105)+1)</f>
        <v>Abweichung 32</v>
      </c>
      <c r="J105" s="138" t="str">
        <f ca="1">IFERROR(IF(OR(AND(K105="",L105=""),AND(K105=0,L105=0),AND(K105=CONCATENATE($D105,": "),L105=""),AND(K105=CONCATENATE($D105,": "),L105=0)),"",MAX(J$1:J104)+1),"")</f>
        <v/>
      </c>
      <c r="K105" s="138" t="str">
        <f ca="1">IFERROR(CONCATENATE($D105,": ",INDIRECT(ADDRESS(COUNTIF($D$1:$D105,$D105)+3,COLUMN($AJ104),4,1,$D105))),"")</f>
        <v/>
      </c>
      <c r="L105" s="138" t="str">
        <f ca="1">IFERROR(INDIRECT(ADDRESS(COUNTIF($D$1:$D105,$D105)+3,COLUMN($AK104),4,1,$D105)),"")</f>
        <v/>
      </c>
      <c r="M105" s="138"/>
      <c r="N105" s="138"/>
      <c r="O105" s="138" t="str">
        <f t="shared" si="6"/>
        <v>Hinweis 32</v>
      </c>
      <c r="P105" s="138" t="str">
        <f ca="1">IFERROR(IF(OR(AND(Q105="",R105=""),AND(Q105=0,R105=0),AND(Q105=CONCATENATE($D105,": "),R105=""),AND(Q105=CONCATENATE($D105,": "),R105=0)),"",MAX(P$1:P104)+1),"")</f>
        <v/>
      </c>
      <c r="Q105" s="138" t="str">
        <f ca="1">IFERROR(CONCATENATE($D105,": ",INDIRECT(ADDRESS(COUNTIF($D$1:$D105,$D105)+3,COLUMN($AM104),4,1,$D105))),"")</f>
        <v/>
      </c>
      <c r="R105" s="138" t="str">
        <f ca="1">IFERROR(INDIRECT(ADDRESS(COUNTIF($D$1:$D105,$D105)+3,COLUMN($AN104),4,1,$D105)),"")</f>
        <v/>
      </c>
      <c r="S105" s="138" t="str">
        <f t="shared" si="7"/>
        <v>Abweichung 32</v>
      </c>
      <c r="T105" s="138" t="str">
        <f ca="1">IFERROR(IF(OR(AND(U105="",V105=""),AND(U105=0,V105=0),AND(U105=CONCATENATE($D105,": "),V105=""),AND(U105=CONCATENATE($D105,": "),V105=0)),"",MAX(T$1:T104)+1),"")</f>
        <v/>
      </c>
      <c r="U105" s="138" t="str">
        <f ca="1">IFERROR(CONCATENATE($D105,": ",INDIRECT(ADDRESS(COUNTIF($D$1:$D105,$D105)+3,COLUMN($AP104),4,1,$D105))),"")</f>
        <v/>
      </c>
      <c r="V105" s="138" t="str">
        <f ca="1">IFERROR(INDIRECT(ADDRESS(COUNTIF($D$1:$D105,$D105)+3,COLUMN($AQ104),4,1,$D105)),"")</f>
        <v/>
      </c>
      <c r="W105" s="138"/>
      <c r="X105" s="138"/>
      <c r="Y105" s="138">
        <f t="shared" si="8"/>
        <v>0</v>
      </c>
      <c r="Z105" s="138" t="str">
        <f ca="1">IFERROR(IF(OR(AND(AA105="",AB105=""),AND(AA105=0,AB105=0),AND(AA105=CONCATENATE($D105,": "),AB105=""),AND(AA105=CONCATENATE($D105,": "),AB105=0)),"",MAX(Z$1:Z104)+1),"")</f>
        <v/>
      </c>
      <c r="AA105" s="138" t="str">
        <f ca="1">IFERROR(CONCATENATE($D105,": ",INDIRECT(ADDRESS(COUNTIF($D$1:$D105,$D105)+3,COLUMN($AS104),4,1,$D105))),"")</f>
        <v/>
      </c>
      <c r="AB105" s="138" t="str">
        <f ca="1">IFERROR(INDIRECT(ADDRESS(COUNTIF($D$1:$D105,$D105)+3,COLUMN($AT104),4,1,$D105)),"")</f>
        <v/>
      </c>
      <c r="AC105" s="138" t="str">
        <f t="shared" ca="1" si="9"/>
        <v/>
      </c>
      <c r="AD105" s="138" t="str">
        <f ca="1">IFERROR(IF(OR(AND(AE105="",AF105=""),AND(AE105=0,AF105=0),AND(AE105=CONCATENATE($D105,": "),AF105=""),AND(AE105=CONCATENATE($D105,": "),AF105=0)),"",MAX(AD$1:AD104)+1),"")</f>
        <v/>
      </c>
      <c r="AE105" s="138" t="str">
        <f ca="1">IFERROR(CONCATENATE($D105,": ",INDIRECT(ADDRESS(COUNTIF($D$1:$D105,$D105)+3,COLUMN($AV104),4,1,$D105))),"")</f>
        <v/>
      </c>
      <c r="AF105" s="138" t="str">
        <f ca="1">IFERROR(INDIRECT(ADDRESS(COUNTIF($D$1:$D105,$D105)+3,COLUMN($AW104),4,1,$D105)),"")</f>
        <v/>
      </c>
    </row>
    <row r="106" spans="4:32" x14ac:dyDescent="0.25">
      <c r="D106" s="138">
        <f t="shared" si="5"/>
        <v>0</v>
      </c>
      <c r="E106" s="138" t="str">
        <f>CONCATENATE("Hinweis ",COUNTIF($D$1:D105,D106)+1)</f>
        <v>Hinweis 33</v>
      </c>
      <c r="F106" s="138" t="str">
        <f ca="1">IFERROR(IF(OR(AND(G106="",H106=""),AND(G106=0,H106=0),AND(G106=CONCATENATE(D106,": "),H106=""),AND(G106=CONCATENATE(D106,": "),H106=0)),"",MAX(F$1:F105)+1),"")</f>
        <v/>
      </c>
      <c r="G106" s="138" t="str">
        <f ca="1">IFERROR(CONCATENATE($D106,": ",INDIRECT(ADDRESS(COUNTIF($D$1:$D106,$D106)+3,COLUMN($AG105),4,1,$D106))),"")</f>
        <v/>
      </c>
      <c r="H106" s="138" t="str">
        <f ca="1">IFERROR(INDIRECT(ADDRESS(COUNTIF($D$1:$D106,$D106)+3,COLUMN($AH105),4,1,$D106)),"")</f>
        <v/>
      </c>
      <c r="I106" s="138" t="str">
        <f>CONCATENATE("Abweichung ",COUNTIF($D$1:D105,D106)+1)</f>
        <v>Abweichung 33</v>
      </c>
      <c r="J106" s="138" t="str">
        <f ca="1">IFERROR(IF(OR(AND(K106="",L106=""),AND(K106=0,L106=0),AND(K106=CONCATENATE($D106,": "),L106=""),AND(K106=CONCATENATE($D106,": "),L106=0)),"",MAX(J$1:J105)+1),"")</f>
        <v/>
      </c>
      <c r="K106" s="138" t="str">
        <f ca="1">IFERROR(CONCATENATE($D106,": ",INDIRECT(ADDRESS(COUNTIF($D$1:$D106,$D106)+3,COLUMN($AJ105),4,1,$D106))),"")</f>
        <v/>
      </c>
      <c r="L106" s="138" t="str">
        <f ca="1">IFERROR(INDIRECT(ADDRESS(COUNTIF($D$1:$D106,$D106)+3,COLUMN($AK105),4,1,$D106)),"")</f>
        <v/>
      </c>
      <c r="M106" s="138"/>
      <c r="N106" s="138"/>
      <c r="O106" s="138" t="str">
        <f t="shared" si="6"/>
        <v>Hinweis 33</v>
      </c>
      <c r="P106" s="138" t="str">
        <f ca="1">IFERROR(IF(OR(AND(Q106="",R106=""),AND(Q106=0,R106=0),AND(Q106=CONCATENATE($D106,": "),R106=""),AND(Q106=CONCATENATE($D106,": "),R106=0)),"",MAX(P$1:P105)+1),"")</f>
        <v/>
      </c>
      <c r="Q106" s="138" t="str">
        <f ca="1">IFERROR(CONCATENATE($D106,": ",INDIRECT(ADDRESS(COUNTIF($D$1:$D106,$D106)+3,COLUMN($AM105),4,1,$D106))),"")</f>
        <v/>
      </c>
      <c r="R106" s="138" t="str">
        <f ca="1">IFERROR(INDIRECT(ADDRESS(COUNTIF($D$1:$D106,$D106)+3,COLUMN($AN105),4,1,$D106)),"")</f>
        <v/>
      </c>
      <c r="S106" s="138" t="str">
        <f t="shared" si="7"/>
        <v>Abweichung 33</v>
      </c>
      <c r="T106" s="138" t="str">
        <f ca="1">IFERROR(IF(OR(AND(U106="",V106=""),AND(U106=0,V106=0),AND(U106=CONCATENATE($D106,": "),V106=""),AND(U106=CONCATENATE($D106,": "),V106=0)),"",MAX(T$1:T105)+1),"")</f>
        <v/>
      </c>
      <c r="U106" s="138" t="str">
        <f ca="1">IFERROR(CONCATENATE($D106,": ",INDIRECT(ADDRESS(COUNTIF($D$1:$D106,$D106)+3,COLUMN($AP105),4,1,$D106))),"")</f>
        <v/>
      </c>
      <c r="V106" s="138" t="str">
        <f ca="1">IFERROR(INDIRECT(ADDRESS(COUNTIF($D$1:$D106,$D106)+3,COLUMN($AQ105),4,1,$D106)),"")</f>
        <v/>
      </c>
      <c r="W106" s="138"/>
      <c r="X106" s="138"/>
      <c r="Y106" s="138">
        <f t="shared" si="8"/>
        <v>0</v>
      </c>
      <c r="Z106" s="138" t="str">
        <f ca="1">IFERROR(IF(OR(AND(AA106="",AB106=""),AND(AA106=0,AB106=0),AND(AA106=CONCATENATE($D106,": "),AB106=""),AND(AA106=CONCATENATE($D106,": "),AB106=0)),"",MAX(Z$1:Z105)+1),"")</f>
        <v/>
      </c>
      <c r="AA106" s="138" t="str">
        <f ca="1">IFERROR(CONCATENATE($D106,": ",INDIRECT(ADDRESS(COUNTIF($D$1:$D106,$D106)+3,COLUMN($AS105),4,1,$D106))),"")</f>
        <v/>
      </c>
      <c r="AB106" s="138" t="str">
        <f ca="1">IFERROR(INDIRECT(ADDRESS(COUNTIF($D$1:$D106,$D106)+3,COLUMN($AT105),4,1,$D106)),"")</f>
        <v/>
      </c>
      <c r="AC106" s="138" t="str">
        <f t="shared" ca="1" si="9"/>
        <v/>
      </c>
      <c r="AD106" s="138" t="str">
        <f ca="1">IFERROR(IF(OR(AND(AE106="",AF106=""),AND(AE106=0,AF106=0),AND(AE106=CONCATENATE($D106,": "),AF106=""),AND(AE106=CONCATENATE($D106,": "),AF106=0)),"",MAX(AD$1:AD105)+1),"")</f>
        <v/>
      </c>
      <c r="AE106" s="138" t="str">
        <f ca="1">IFERROR(CONCATENATE($D106,": ",INDIRECT(ADDRESS(COUNTIF($D$1:$D106,$D106)+3,COLUMN($AV105),4,1,$D106))),"")</f>
        <v/>
      </c>
      <c r="AF106" s="138" t="str">
        <f ca="1">IFERROR(INDIRECT(ADDRESS(COUNTIF($D$1:$D106,$D106)+3,COLUMN($AW105),4,1,$D106)),"")</f>
        <v/>
      </c>
    </row>
    <row r="107" spans="4:32" x14ac:dyDescent="0.25">
      <c r="D107" s="138">
        <f t="shared" si="5"/>
        <v>0</v>
      </c>
      <c r="E107" s="138" t="str">
        <f>CONCATENATE("Hinweis ",COUNTIF($D$1:D106,D107)+1)</f>
        <v>Hinweis 34</v>
      </c>
      <c r="F107" s="138" t="str">
        <f ca="1">IFERROR(IF(OR(AND(G107="",H107=""),AND(G107=0,H107=0),AND(G107=CONCATENATE(D107,": "),H107=""),AND(G107=CONCATENATE(D107,": "),H107=0)),"",MAX(F$1:F106)+1),"")</f>
        <v/>
      </c>
      <c r="G107" s="138" t="str">
        <f ca="1">IFERROR(CONCATENATE($D107,": ",INDIRECT(ADDRESS(COUNTIF($D$1:$D107,$D107)+3,COLUMN($AG106),4,1,$D107))),"")</f>
        <v/>
      </c>
      <c r="H107" s="138" t="str">
        <f ca="1">IFERROR(INDIRECT(ADDRESS(COUNTIF($D$1:$D107,$D107)+3,COLUMN($AH106),4,1,$D107)),"")</f>
        <v/>
      </c>
      <c r="I107" s="138" t="str">
        <f>CONCATENATE("Abweichung ",COUNTIF($D$1:D106,D107)+1)</f>
        <v>Abweichung 34</v>
      </c>
      <c r="J107" s="138" t="str">
        <f ca="1">IFERROR(IF(OR(AND(K107="",L107=""),AND(K107=0,L107=0),AND(K107=CONCATENATE($D107,": "),L107=""),AND(K107=CONCATENATE($D107,": "),L107=0)),"",MAX(J$1:J106)+1),"")</f>
        <v/>
      </c>
      <c r="K107" s="138" t="str">
        <f ca="1">IFERROR(CONCATENATE($D107,": ",INDIRECT(ADDRESS(COUNTIF($D$1:$D107,$D107)+3,COLUMN($AJ106),4,1,$D107))),"")</f>
        <v/>
      </c>
      <c r="L107" s="138" t="str">
        <f ca="1">IFERROR(INDIRECT(ADDRESS(COUNTIF($D$1:$D107,$D107)+3,COLUMN($AK106),4,1,$D107)),"")</f>
        <v/>
      </c>
      <c r="M107" s="138"/>
      <c r="N107" s="138"/>
      <c r="O107" s="138" t="str">
        <f t="shared" si="6"/>
        <v>Hinweis 34</v>
      </c>
      <c r="P107" s="138" t="str">
        <f ca="1">IFERROR(IF(OR(AND(Q107="",R107=""),AND(Q107=0,R107=0),AND(Q107=CONCATENATE($D107,": "),R107=""),AND(Q107=CONCATENATE($D107,": "),R107=0)),"",MAX(P$1:P106)+1),"")</f>
        <v/>
      </c>
      <c r="Q107" s="138" t="str">
        <f ca="1">IFERROR(CONCATENATE($D107,": ",INDIRECT(ADDRESS(COUNTIF($D$1:$D107,$D107)+3,COLUMN($AM106),4,1,$D107))),"")</f>
        <v/>
      </c>
      <c r="R107" s="138" t="str">
        <f ca="1">IFERROR(INDIRECT(ADDRESS(COUNTIF($D$1:$D107,$D107)+3,COLUMN($AN106),4,1,$D107)),"")</f>
        <v/>
      </c>
      <c r="S107" s="138" t="str">
        <f t="shared" si="7"/>
        <v>Abweichung 34</v>
      </c>
      <c r="T107" s="138" t="str">
        <f ca="1">IFERROR(IF(OR(AND(U107="",V107=""),AND(U107=0,V107=0),AND(U107=CONCATENATE($D107,": "),V107=""),AND(U107=CONCATENATE($D107,": "),V107=0)),"",MAX(T$1:T106)+1),"")</f>
        <v/>
      </c>
      <c r="U107" s="138" t="str">
        <f ca="1">IFERROR(CONCATENATE($D107,": ",INDIRECT(ADDRESS(COUNTIF($D$1:$D107,$D107)+3,COLUMN($AP106),4,1,$D107))),"")</f>
        <v/>
      </c>
      <c r="V107" s="138" t="str">
        <f ca="1">IFERROR(INDIRECT(ADDRESS(COUNTIF($D$1:$D107,$D107)+3,COLUMN($AQ106),4,1,$D107)),"")</f>
        <v/>
      </c>
      <c r="W107" s="138"/>
      <c r="X107" s="138"/>
      <c r="Y107" s="138">
        <f t="shared" si="8"/>
        <v>0</v>
      </c>
      <c r="Z107" s="138" t="str">
        <f ca="1">IFERROR(IF(OR(AND(AA107="",AB107=""),AND(AA107=0,AB107=0),AND(AA107=CONCATENATE($D107,": "),AB107=""),AND(AA107=CONCATENATE($D107,": "),AB107=0)),"",MAX(Z$1:Z106)+1),"")</f>
        <v/>
      </c>
      <c r="AA107" s="138" t="str">
        <f ca="1">IFERROR(CONCATENATE($D107,": ",INDIRECT(ADDRESS(COUNTIF($D$1:$D107,$D107)+3,COLUMN($AS106),4,1,$D107))),"")</f>
        <v/>
      </c>
      <c r="AB107" s="138" t="str">
        <f ca="1">IFERROR(INDIRECT(ADDRESS(COUNTIF($D$1:$D107,$D107)+3,COLUMN($AT106),4,1,$D107)),"")</f>
        <v/>
      </c>
      <c r="AC107" s="138" t="str">
        <f t="shared" ca="1" si="9"/>
        <v/>
      </c>
      <c r="AD107" s="138" t="str">
        <f ca="1">IFERROR(IF(OR(AND(AE107="",AF107=""),AND(AE107=0,AF107=0),AND(AE107=CONCATENATE($D107,": "),AF107=""),AND(AE107=CONCATENATE($D107,": "),AF107=0)),"",MAX(AD$1:AD106)+1),"")</f>
        <v/>
      </c>
      <c r="AE107" s="138" t="str">
        <f ca="1">IFERROR(CONCATENATE($D107,": ",INDIRECT(ADDRESS(COUNTIF($D$1:$D107,$D107)+3,COLUMN($AV106),4,1,$D107))),"")</f>
        <v/>
      </c>
      <c r="AF107" s="138" t="str">
        <f ca="1">IFERROR(INDIRECT(ADDRESS(COUNTIF($D$1:$D107,$D107)+3,COLUMN($AW106),4,1,$D107)),"")</f>
        <v/>
      </c>
    </row>
    <row r="108" spans="4:32" x14ac:dyDescent="0.25">
      <c r="D108" s="138">
        <f t="shared" si="5"/>
        <v>0</v>
      </c>
      <c r="E108" s="138" t="str">
        <f>CONCATENATE("Hinweis ",COUNTIF($D$1:D107,D108)+1)</f>
        <v>Hinweis 35</v>
      </c>
      <c r="F108" s="138" t="str">
        <f ca="1">IFERROR(IF(OR(AND(G108="",H108=""),AND(G108=0,H108=0),AND(G108=CONCATENATE(D108,": "),H108=""),AND(G108=CONCATENATE(D108,": "),H108=0)),"",MAX(F$1:F107)+1),"")</f>
        <v/>
      </c>
      <c r="G108" s="138" t="str">
        <f ca="1">IFERROR(CONCATENATE($D108,": ",INDIRECT(ADDRESS(COUNTIF($D$1:$D108,$D108)+3,COLUMN($AG107),4,1,$D108))),"")</f>
        <v/>
      </c>
      <c r="H108" s="138" t="str">
        <f ca="1">IFERROR(INDIRECT(ADDRESS(COUNTIF($D$1:$D108,$D108)+3,COLUMN($AH107),4,1,$D108)),"")</f>
        <v/>
      </c>
      <c r="I108" s="138" t="str">
        <f>CONCATENATE("Abweichung ",COUNTIF($D$1:D107,D108)+1)</f>
        <v>Abweichung 35</v>
      </c>
      <c r="J108" s="138" t="str">
        <f ca="1">IFERROR(IF(OR(AND(K108="",L108=""),AND(K108=0,L108=0),AND(K108=CONCATENATE($D108,": "),L108=""),AND(K108=CONCATENATE($D108,": "),L108=0)),"",MAX(J$1:J107)+1),"")</f>
        <v/>
      </c>
      <c r="K108" s="138" t="str">
        <f ca="1">IFERROR(CONCATENATE($D108,": ",INDIRECT(ADDRESS(COUNTIF($D$1:$D108,$D108)+3,COLUMN($AJ107),4,1,$D108))),"")</f>
        <v/>
      </c>
      <c r="L108" s="138" t="str">
        <f ca="1">IFERROR(INDIRECT(ADDRESS(COUNTIF($D$1:$D108,$D108)+3,COLUMN($AK107),4,1,$D108)),"")</f>
        <v/>
      </c>
      <c r="M108" s="138"/>
      <c r="N108" s="138"/>
      <c r="O108" s="138" t="str">
        <f t="shared" si="6"/>
        <v>Hinweis 35</v>
      </c>
      <c r="P108" s="138" t="str">
        <f ca="1">IFERROR(IF(OR(AND(Q108="",R108=""),AND(Q108=0,R108=0),AND(Q108=CONCATENATE($D108,": "),R108=""),AND(Q108=CONCATENATE($D108,": "),R108=0)),"",MAX(P$1:P107)+1),"")</f>
        <v/>
      </c>
      <c r="Q108" s="138" t="str">
        <f ca="1">IFERROR(CONCATENATE($D108,": ",INDIRECT(ADDRESS(COUNTIF($D$1:$D108,$D108)+3,COLUMN($AM107),4,1,$D108))),"")</f>
        <v/>
      </c>
      <c r="R108" s="138" t="str">
        <f ca="1">IFERROR(INDIRECT(ADDRESS(COUNTIF($D$1:$D108,$D108)+3,COLUMN($AN107),4,1,$D108)),"")</f>
        <v/>
      </c>
      <c r="S108" s="138" t="str">
        <f t="shared" si="7"/>
        <v>Abweichung 35</v>
      </c>
      <c r="T108" s="138" t="str">
        <f ca="1">IFERROR(IF(OR(AND(U108="",V108=""),AND(U108=0,V108=0),AND(U108=CONCATENATE($D108,": "),V108=""),AND(U108=CONCATENATE($D108,": "),V108=0)),"",MAX(T$1:T107)+1),"")</f>
        <v/>
      </c>
      <c r="U108" s="138" t="str">
        <f ca="1">IFERROR(CONCATENATE($D108,": ",INDIRECT(ADDRESS(COUNTIF($D$1:$D108,$D108)+3,COLUMN($AP107),4,1,$D108))),"")</f>
        <v/>
      </c>
      <c r="V108" s="138" t="str">
        <f ca="1">IFERROR(INDIRECT(ADDRESS(COUNTIF($D$1:$D108,$D108)+3,COLUMN($AQ107),4,1,$D108)),"")</f>
        <v/>
      </c>
      <c r="W108" s="138"/>
      <c r="X108" s="138"/>
      <c r="Y108" s="138">
        <f t="shared" si="8"/>
        <v>0</v>
      </c>
      <c r="Z108" s="138" t="str">
        <f ca="1">IFERROR(IF(OR(AND(AA108="",AB108=""),AND(AA108=0,AB108=0),AND(AA108=CONCATENATE($D108,": "),AB108=""),AND(AA108=CONCATENATE($D108,": "),AB108=0)),"",MAX(Z$1:Z107)+1),"")</f>
        <v/>
      </c>
      <c r="AA108" s="138" t="str">
        <f ca="1">IFERROR(CONCATENATE($D108,": ",INDIRECT(ADDRESS(COUNTIF($D$1:$D108,$D108)+3,COLUMN($AS107),4,1,$D108))),"")</f>
        <v/>
      </c>
      <c r="AB108" s="138" t="str">
        <f ca="1">IFERROR(INDIRECT(ADDRESS(COUNTIF($D$1:$D108,$D108)+3,COLUMN($AT107),4,1,$D108)),"")</f>
        <v/>
      </c>
      <c r="AC108" s="138" t="str">
        <f t="shared" ca="1" si="9"/>
        <v/>
      </c>
      <c r="AD108" s="138" t="str">
        <f ca="1">IFERROR(IF(OR(AND(AE108="",AF108=""),AND(AE108=0,AF108=0),AND(AE108=CONCATENATE($D108,": "),AF108=""),AND(AE108=CONCATENATE($D108,": "),AF108=0)),"",MAX(AD$1:AD107)+1),"")</f>
        <v/>
      </c>
      <c r="AE108" s="138" t="str">
        <f ca="1">IFERROR(CONCATENATE($D108,": ",INDIRECT(ADDRESS(COUNTIF($D$1:$D108,$D108)+3,COLUMN($AV107),4,1,$D108))),"")</f>
        <v/>
      </c>
      <c r="AF108" s="138" t="str">
        <f ca="1">IFERROR(INDIRECT(ADDRESS(COUNTIF($D$1:$D108,$D108)+3,COLUMN($AW107),4,1,$D108)),"")</f>
        <v/>
      </c>
    </row>
    <row r="109" spans="4:32" x14ac:dyDescent="0.25">
      <c r="D109" s="138">
        <f t="shared" si="5"/>
        <v>0</v>
      </c>
      <c r="E109" s="138" t="str">
        <f>CONCATENATE("Hinweis ",COUNTIF($D$1:D108,D109)+1)</f>
        <v>Hinweis 36</v>
      </c>
      <c r="F109" s="138" t="str">
        <f ca="1">IFERROR(IF(OR(AND(G109="",H109=""),AND(G109=0,H109=0),AND(G109=CONCATENATE(D109,": "),H109=""),AND(G109=CONCATENATE(D109,": "),H109=0)),"",MAX(F$1:F108)+1),"")</f>
        <v/>
      </c>
      <c r="G109" s="138" t="str">
        <f ca="1">IFERROR(CONCATENATE($D109,": ",INDIRECT(ADDRESS(COUNTIF($D$1:$D109,$D109)+3,COLUMN($AG108),4,1,$D109))),"")</f>
        <v/>
      </c>
      <c r="H109" s="138" t="str">
        <f ca="1">IFERROR(INDIRECT(ADDRESS(COUNTIF($D$1:$D109,$D109)+3,COLUMN($AH108),4,1,$D109)),"")</f>
        <v/>
      </c>
      <c r="I109" s="138" t="str">
        <f>CONCATENATE("Abweichung ",COUNTIF($D$1:D108,D109)+1)</f>
        <v>Abweichung 36</v>
      </c>
      <c r="J109" s="138" t="str">
        <f ca="1">IFERROR(IF(OR(AND(K109="",L109=""),AND(K109=0,L109=0),AND(K109=CONCATENATE($D109,": "),L109=""),AND(K109=CONCATENATE($D109,": "),L109=0)),"",MAX(J$1:J108)+1),"")</f>
        <v/>
      </c>
      <c r="K109" s="138" t="str">
        <f ca="1">IFERROR(CONCATENATE($D109,": ",INDIRECT(ADDRESS(COUNTIF($D$1:$D109,$D109)+3,COLUMN($AJ108),4,1,$D109))),"")</f>
        <v/>
      </c>
      <c r="L109" s="138" t="str">
        <f ca="1">IFERROR(INDIRECT(ADDRESS(COUNTIF($D$1:$D109,$D109)+3,COLUMN($AK108),4,1,$D109)),"")</f>
        <v/>
      </c>
      <c r="M109" s="138"/>
      <c r="N109" s="138"/>
      <c r="O109" s="138" t="str">
        <f t="shared" si="6"/>
        <v>Hinweis 36</v>
      </c>
      <c r="P109" s="138" t="str">
        <f ca="1">IFERROR(IF(OR(AND(Q109="",R109=""),AND(Q109=0,R109=0),AND(Q109=CONCATENATE($D109,": "),R109=""),AND(Q109=CONCATENATE($D109,": "),R109=0)),"",MAX(P$1:P108)+1),"")</f>
        <v/>
      </c>
      <c r="Q109" s="138" t="str">
        <f ca="1">IFERROR(CONCATENATE($D109,": ",INDIRECT(ADDRESS(COUNTIF($D$1:$D109,$D109)+3,COLUMN($AM108),4,1,$D109))),"")</f>
        <v/>
      </c>
      <c r="R109" s="138" t="str">
        <f ca="1">IFERROR(INDIRECT(ADDRESS(COUNTIF($D$1:$D109,$D109)+3,COLUMN($AN108),4,1,$D109)),"")</f>
        <v/>
      </c>
      <c r="S109" s="138" t="str">
        <f t="shared" si="7"/>
        <v>Abweichung 36</v>
      </c>
      <c r="T109" s="138" t="str">
        <f ca="1">IFERROR(IF(OR(AND(U109="",V109=""),AND(U109=0,V109=0),AND(U109=CONCATENATE($D109,": "),V109=""),AND(U109=CONCATENATE($D109,": "),V109=0)),"",MAX(T$1:T108)+1),"")</f>
        <v/>
      </c>
      <c r="U109" s="138" t="str">
        <f ca="1">IFERROR(CONCATENATE($D109,": ",INDIRECT(ADDRESS(COUNTIF($D$1:$D109,$D109)+3,COLUMN($AP108),4,1,$D109))),"")</f>
        <v/>
      </c>
      <c r="V109" s="138" t="str">
        <f ca="1">IFERROR(INDIRECT(ADDRESS(COUNTIF($D$1:$D109,$D109)+3,COLUMN($AQ108),4,1,$D109)),"")</f>
        <v/>
      </c>
      <c r="W109" s="138"/>
      <c r="X109" s="138"/>
      <c r="Y109" s="138">
        <f t="shared" si="8"/>
        <v>0</v>
      </c>
      <c r="Z109" s="138" t="str">
        <f ca="1">IFERROR(IF(OR(AND(AA109="",AB109=""),AND(AA109=0,AB109=0),AND(AA109=CONCATENATE($D109,": "),AB109=""),AND(AA109=CONCATENATE($D109,": "),AB109=0)),"",MAX(Z$1:Z108)+1),"")</f>
        <v/>
      </c>
      <c r="AA109" s="138" t="str">
        <f ca="1">IFERROR(CONCATENATE($D109,": ",INDIRECT(ADDRESS(COUNTIF($D$1:$D109,$D109)+3,COLUMN($AS108),4,1,$D109))),"")</f>
        <v/>
      </c>
      <c r="AB109" s="138" t="str">
        <f ca="1">IFERROR(INDIRECT(ADDRESS(COUNTIF($D$1:$D109,$D109)+3,COLUMN($AT108),4,1,$D109)),"")</f>
        <v/>
      </c>
      <c r="AC109" s="138" t="str">
        <f t="shared" ca="1" si="9"/>
        <v/>
      </c>
      <c r="AD109" s="138" t="str">
        <f ca="1">IFERROR(IF(OR(AND(AE109="",AF109=""),AND(AE109=0,AF109=0),AND(AE109=CONCATENATE($D109,": "),AF109=""),AND(AE109=CONCATENATE($D109,": "),AF109=0)),"",MAX(AD$1:AD108)+1),"")</f>
        <v/>
      </c>
      <c r="AE109" s="138" t="str">
        <f ca="1">IFERROR(CONCATENATE($D109,": ",INDIRECT(ADDRESS(COUNTIF($D$1:$D109,$D109)+3,COLUMN($AV108),4,1,$D109))),"")</f>
        <v/>
      </c>
      <c r="AF109" s="138" t="str">
        <f ca="1">IFERROR(INDIRECT(ADDRESS(COUNTIF($D$1:$D109,$D109)+3,COLUMN($AW108),4,1,$D109)),"")</f>
        <v/>
      </c>
    </row>
    <row r="110" spans="4:32" x14ac:dyDescent="0.25">
      <c r="D110" s="138">
        <f t="shared" si="5"/>
        <v>0</v>
      </c>
      <c r="E110" s="138" t="str">
        <f>CONCATENATE("Hinweis ",COUNTIF($D$1:D109,D110)+1)</f>
        <v>Hinweis 37</v>
      </c>
      <c r="F110" s="138" t="str">
        <f ca="1">IFERROR(IF(OR(AND(G110="",H110=""),AND(G110=0,H110=0),AND(G110=CONCATENATE(D110,": "),H110=""),AND(G110=CONCATENATE(D110,": "),H110=0)),"",MAX(F$1:F109)+1),"")</f>
        <v/>
      </c>
      <c r="G110" s="138" t="str">
        <f ca="1">IFERROR(CONCATENATE($D110,": ",INDIRECT(ADDRESS(COUNTIF($D$1:$D110,$D110)+3,COLUMN($AG109),4,1,$D110))),"")</f>
        <v/>
      </c>
      <c r="H110" s="138" t="str">
        <f ca="1">IFERROR(INDIRECT(ADDRESS(COUNTIF($D$1:$D110,$D110)+3,COLUMN($AH109),4,1,$D110)),"")</f>
        <v/>
      </c>
      <c r="I110" s="138" t="str">
        <f>CONCATENATE("Abweichung ",COUNTIF($D$1:D109,D110)+1)</f>
        <v>Abweichung 37</v>
      </c>
      <c r="J110" s="138" t="str">
        <f ca="1">IFERROR(IF(OR(AND(K110="",L110=""),AND(K110=0,L110=0),AND(K110=CONCATENATE($D110,": "),L110=""),AND(K110=CONCATENATE($D110,": "),L110=0)),"",MAX(J$1:J109)+1),"")</f>
        <v/>
      </c>
      <c r="K110" s="138" t="str">
        <f ca="1">IFERROR(CONCATENATE($D110,": ",INDIRECT(ADDRESS(COUNTIF($D$1:$D110,$D110)+3,COLUMN($AJ109),4,1,$D110))),"")</f>
        <v/>
      </c>
      <c r="L110" s="138" t="str">
        <f ca="1">IFERROR(INDIRECT(ADDRESS(COUNTIF($D$1:$D110,$D110)+3,COLUMN($AK109),4,1,$D110)),"")</f>
        <v/>
      </c>
      <c r="M110" s="138"/>
      <c r="N110" s="138"/>
      <c r="O110" s="138" t="str">
        <f t="shared" si="6"/>
        <v>Hinweis 37</v>
      </c>
      <c r="P110" s="138" t="str">
        <f ca="1">IFERROR(IF(OR(AND(Q110="",R110=""),AND(Q110=0,R110=0),AND(Q110=CONCATENATE($D110,": "),R110=""),AND(Q110=CONCATENATE($D110,": "),R110=0)),"",MAX(P$1:P109)+1),"")</f>
        <v/>
      </c>
      <c r="Q110" s="138" t="str">
        <f ca="1">IFERROR(CONCATENATE($D110,": ",INDIRECT(ADDRESS(COUNTIF($D$1:$D110,$D110)+3,COLUMN($AM109),4,1,$D110))),"")</f>
        <v/>
      </c>
      <c r="R110" s="138" t="str">
        <f ca="1">IFERROR(INDIRECT(ADDRESS(COUNTIF($D$1:$D110,$D110)+3,COLUMN($AN109),4,1,$D110)),"")</f>
        <v/>
      </c>
      <c r="S110" s="138" t="str">
        <f t="shared" si="7"/>
        <v>Abweichung 37</v>
      </c>
      <c r="T110" s="138" t="str">
        <f ca="1">IFERROR(IF(OR(AND(U110="",V110=""),AND(U110=0,V110=0),AND(U110=CONCATENATE($D110,": "),V110=""),AND(U110=CONCATENATE($D110,": "),V110=0)),"",MAX(T$1:T109)+1),"")</f>
        <v/>
      </c>
      <c r="U110" s="138" t="str">
        <f ca="1">IFERROR(CONCATENATE($D110,": ",INDIRECT(ADDRESS(COUNTIF($D$1:$D110,$D110)+3,COLUMN($AP109),4,1,$D110))),"")</f>
        <v/>
      </c>
      <c r="V110" s="138" t="str">
        <f ca="1">IFERROR(INDIRECT(ADDRESS(COUNTIF($D$1:$D110,$D110)+3,COLUMN($AQ109),4,1,$D110)),"")</f>
        <v/>
      </c>
      <c r="W110" s="138"/>
      <c r="X110" s="138"/>
      <c r="Y110" s="138">
        <f t="shared" si="8"/>
        <v>0</v>
      </c>
      <c r="Z110" s="138" t="str">
        <f ca="1">IFERROR(IF(OR(AND(AA110="",AB110=""),AND(AA110=0,AB110=0),AND(AA110=CONCATENATE($D110,": "),AB110=""),AND(AA110=CONCATENATE($D110,": "),AB110=0)),"",MAX(Z$1:Z109)+1),"")</f>
        <v/>
      </c>
      <c r="AA110" s="138" t="str">
        <f ca="1">IFERROR(CONCATENATE($D110,": ",INDIRECT(ADDRESS(COUNTIF($D$1:$D110,$D110)+3,COLUMN($AS109),4,1,$D110))),"")</f>
        <v/>
      </c>
      <c r="AB110" s="138" t="str">
        <f ca="1">IFERROR(INDIRECT(ADDRESS(COUNTIF($D$1:$D110,$D110)+3,COLUMN($AT109),4,1,$D110)),"")</f>
        <v/>
      </c>
      <c r="AC110" s="138" t="str">
        <f t="shared" ca="1" si="9"/>
        <v/>
      </c>
      <c r="AD110" s="138" t="str">
        <f ca="1">IFERROR(IF(OR(AND(AE110="",AF110=""),AND(AE110=0,AF110=0),AND(AE110=CONCATENATE($D110,": "),AF110=""),AND(AE110=CONCATENATE($D110,": "),AF110=0)),"",MAX(AD$1:AD109)+1),"")</f>
        <v/>
      </c>
      <c r="AE110" s="138" t="str">
        <f ca="1">IFERROR(CONCATENATE($D110,": ",INDIRECT(ADDRESS(COUNTIF($D$1:$D110,$D110)+3,COLUMN($AV109),4,1,$D110))),"")</f>
        <v/>
      </c>
      <c r="AF110" s="138" t="str">
        <f ca="1">IFERROR(INDIRECT(ADDRESS(COUNTIF($D$1:$D110,$D110)+3,COLUMN($AW109),4,1,$D110)),"")</f>
        <v/>
      </c>
    </row>
    <row r="111" spans="4:32" x14ac:dyDescent="0.25">
      <c r="D111" s="138">
        <f t="shared" si="5"/>
        <v>0</v>
      </c>
      <c r="E111" s="138" t="str">
        <f>CONCATENATE("Hinweis ",COUNTIF($D$1:D110,D111)+1)</f>
        <v>Hinweis 38</v>
      </c>
      <c r="F111" s="138" t="str">
        <f ca="1">IFERROR(IF(OR(AND(G111="",H111=""),AND(G111=0,H111=0),AND(G111=CONCATENATE(D111,": "),H111=""),AND(G111=CONCATENATE(D111,": "),H111=0)),"",MAX(F$1:F110)+1),"")</f>
        <v/>
      </c>
      <c r="G111" s="138" t="str">
        <f ca="1">IFERROR(CONCATENATE($D111,": ",INDIRECT(ADDRESS(COUNTIF($D$1:$D111,$D111)+3,COLUMN($AG110),4,1,$D111))),"")</f>
        <v/>
      </c>
      <c r="H111" s="138" t="str">
        <f ca="1">IFERROR(INDIRECT(ADDRESS(COUNTIF($D$1:$D111,$D111)+3,COLUMN($AH110),4,1,$D111)),"")</f>
        <v/>
      </c>
      <c r="I111" s="138" t="str">
        <f>CONCATENATE("Abweichung ",COUNTIF($D$1:D110,D111)+1)</f>
        <v>Abweichung 38</v>
      </c>
      <c r="J111" s="138" t="str">
        <f ca="1">IFERROR(IF(OR(AND(K111="",L111=""),AND(K111=0,L111=0),AND(K111=CONCATENATE($D111,": "),L111=""),AND(K111=CONCATENATE($D111,": "),L111=0)),"",MAX(J$1:J110)+1),"")</f>
        <v/>
      </c>
      <c r="K111" s="138" t="str">
        <f ca="1">IFERROR(CONCATENATE($D111,": ",INDIRECT(ADDRESS(COUNTIF($D$1:$D111,$D111)+3,COLUMN($AJ110),4,1,$D111))),"")</f>
        <v/>
      </c>
      <c r="L111" s="138" t="str">
        <f ca="1">IFERROR(INDIRECT(ADDRESS(COUNTIF($D$1:$D111,$D111)+3,COLUMN($AK110),4,1,$D111)),"")</f>
        <v/>
      </c>
      <c r="M111" s="138"/>
      <c r="N111" s="138"/>
      <c r="O111" s="138" t="str">
        <f t="shared" si="6"/>
        <v>Hinweis 38</v>
      </c>
      <c r="P111" s="138" t="str">
        <f ca="1">IFERROR(IF(OR(AND(Q111="",R111=""),AND(Q111=0,R111=0),AND(Q111=CONCATENATE($D111,": "),R111=""),AND(Q111=CONCATENATE($D111,": "),R111=0)),"",MAX(P$1:P110)+1),"")</f>
        <v/>
      </c>
      <c r="Q111" s="138" t="str">
        <f ca="1">IFERROR(CONCATENATE($D111,": ",INDIRECT(ADDRESS(COUNTIF($D$1:$D111,$D111)+3,COLUMN($AM110),4,1,$D111))),"")</f>
        <v/>
      </c>
      <c r="R111" s="138" t="str">
        <f ca="1">IFERROR(INDIRECT(ADDRESS(COUNTIF($D$1:$D111,$D111)+3,COLUMN($AN110),4,1,$D111)),"")</f>
        <v/>
      </c>
      <c r="S111" s="138" t="str">
        <f t="shared" si="7"/>
        <v>Abweichung 38</v>
      </c>
      <c r="T111" s="138" t="str">
        <f ca="1">IFERROR(IF(OR(AND(U111="",V111=""),AND(U111=0,V111=0),AND(U111=CONCATENATE($D111,": "),V111=""),AND(U111=CONCATENATE($D111,": "),V111=0)),"",MAX(T$1:T110)+1),"")</f>
        <v/>
      </c>
      <c r="U111" s="138" t="str">
        <f ca="1">IFERROR(CONCATENATE($D111,": ",INDIRECT(ADDRESS(COUNTIF($D$1:$D111,$D111)+3,COLUMN($AP110),4,1,$D111))),"")</f>
        <v/>
      </c>
      <c r="V111" s="138" t="str">
        <f ca="1">IFERROR(INDIRECT(ADDRESS(COUNTIF($D$1:$D111,$D111)+3,COLUMN($AQ110),4,1,$D111)),"")</f>
        <v/>
      </c>
      <c r="W111" s="138"/>
      <c r="X111" s="138"/>
      <c r="Y111" s="138">
        <f t="shared" si="8"/>
        <v>0</v>
      </c>
      <c r="Z111" s="138" t="str">
        <f ca="1">IFERROR(IF(OR(AND(AA111="",AB111=""),AND(AA111=0,AB111=0),AND(AA111=CONCATENATE($D111,": "),AB111=""),AND(AA111=CONCATENATE($D111,": "),AB111=0)),"",MAX(Z$1:Z110)+1),"")</f>
        <v/>
      </c>
      <c r="AA111" s="138" t="str">
        <f ca="1">IFERROR(CONCATENATE($D111,": ",INDIRECT(ADDRESS(COUNTIF($D$1:$D111,$D111)+3,COLUMN($AS110),4,1,$D111))),"")</f>
        <v/>
      </c>
      <c r="AB111" s="138" t="str">
        <f ca="1">IFERROR(INDIRECT(ADDRESS(COUNTIF($D$1:$D111,$D111)+3,COLUMN($AT110),4,1,$D111)),"")</f>
        <v/>
      </c>
      <c r="AC111" s="138" t="str">
        <f t="shared" ca="1" si="9"/>
        <v/>
      </c>
      <c r="AD111" s="138" t="str">
        <f ca="1">IFERROR(IF(OR(AND(AE111="",AF111=""),AND(AE111=0,AF111=0),AND(AE111=CONCATENATE($D111,": "),AF111=""),AND(AE111=CONCATENATE($D111,": "),AF111=0)),"",MAX(AD$1:AD110)+1),"")</f>
        <v/>
      </c>
      <c r="AE111" s="138" t="str">
        <f ca="1">IFERROR(CONCATENATE($D111,": ",INDIRECT(ADDRESS(COUNTIF($D$1:$D111,$D111)+3,COLUMN($AV110),4,1,$D111))),"")</f>
        <v/>
      </c>
      <c r="AF111" s="138" t="str">
        <f ca="1">IFERROR(INDIRECT(ADDRESS(COUNTIF($D$1:$D111,$D111)+3,COLUMN($AW110),4,1,$D111)),"")</f>
        <v/>
      </c>
    </row>
    <row r="112" spans="4:32" x14ac:dyDescent="0.25">
      <c r="D112" s="138">
        <f t="shared" si="5"/>
        <v>0</v>
      </c>
      <c r="E112" s="138" t="str">
        <f>CONCATENATE("Hinweis ",COUNTIF($D$1:D111,D112)+1)</f>
        <v>Hinweis 39</v>
      </c>
      <c r="F112" s="138" t="str">
        <f ca="1">IFERROR(IF(OR(AND(G112="",H112=""),AND(G112=0,H112=0),AND(G112=CONCATENATE(D112,": "),H112=""),AND(G112=CONCATENATE(D112,": "),H112=0)),"",MAX(F$1:F111)+1),"")</f>
        <v/>
      </c>
      <c r="G112" s="138" t="str">
        <f ca="1">IFERROR(CONCATENATE($D112,": ",INDIRECT(ADDRESS(COUNTIF($D$1:$D112,$D112)+3,COLUMN($AG111),4,1,$D112))),"")</f>
        <v/>
      </c>
      <c r="H112" s="138" t="str">
        <f ca="1">IFERROR(INDIRECT(ADDRESS(COUNTIF($D$1:$D112,$D112)+3,COLUMN($AH111),4,1,$D112)),"")</f>
        <v/>
      </c>
      <c r="I112" s="138" t="str">
        <f>CONCATENATE("Abweichung ",COUNTIF($D$1:D111,D112)+1)</f>
        <v>Abweichung 39</v>
      </c>
      <c r="J112" s="138" t="str">
        <f ca="1">IFERROR(IF(OR(AND(K112="",L112=""),AND(K112=0,L112=0),AND(K112=CONCATENATE($D112,": "),L112=""),AND(K112=CONCATENATE($D112,": "),L112=0)),"",MAX(J$1:J111)+1),"")</f>
        <v/>
      </c>
      <c r="K112" s="138" t="str">
        <f ca="1">IFERROR(CONCATENATE($D112,": ",INDIRECT(ADDRESS(COUNTIF($D$1:$D112,$D112)+3,COLUMN($AJ111),4,1,$D112))),"")</f>
        <v/>
      </c>
      <c r="L112" s="138" t="str">
        <f ca="1">IFERROR(INDIRECT(ADDRESS(COUNTIF($D$1:$D112,$D112)+3,COLUMN($AK111),4,1,$D112)),"")</f>
        <v/>
      </c>
      <c r="M112" s="138"/>
      <c r="N112" s="138"/>
      <c r="O112" s="138" t="str">
        <f t="shared" si="6"/>
        <v>Hinweis 39</v>
      </c>
      <c r="P112" s="138" t="str">
        <f ca="1">IFERROR(IF(OR(AND(Q112="",R112=""),AND(Q112=0,R112=0),AND(Q112=CONCATENATE($D112,": "),R112=""),AND(Q112=CONCATENATE($D112,": "),R112=0)),"",MAX(P$1:P111)+1),"")</f>
        <v/>
      </c>
      <c r="Q112" s="138" t="str">
        <f ca="1">IFERROR(CONCATENATE($D112,": ",INDIRECT(ADDRESS(COUNTIF($D$1:$D112,$D112)+3,COLUMN($AM111),4,1,$D112))),"")</f>
        <v/>
      </c>
      <c r="R112" s="138" t="str">
        <f ca="1">IFERROR(INDIRECT(ADDRESS(COUNTIF($D$1:$D112,$D112)+3,COLUMN($AN111),4,1,$D112)),"")</f>
        <v/>
      </c>
      <c r="S112" s="138" t="str">
        <f t="shared" si="7"/>
        <v>Abweichung 39</v>
      </c>
      <c r="T112" s="138" t="str">
        <f ca="1">IFERROR(IF(OR(AND(U112="",V112=""),AND(U112=0,V112=0),AND(U112=CONCATENATE($D112,": "),V112=""),AND(U112=CONCATENATE($D112,": "),V112=0)),"",MAX(T$1:T111)+1),"")</f>
        <v/>
      </c>
      <c r="U112" s="138" t="str">
        <f ca="1">IFERROR(CONCATENATE($D112,": ",INDIRECT(ADDRESS(COUNTIF($D$1:$D112,$D112)+3,COLUMN($AP111),4,1,$D112))),"")</f>
        <v/>
      </c>
      <c r="V112" s="138" t="str">
        <f ca="1">IFERROR(INDIRECT(ADDRESS(COUNTIF($D$1:$D112,$D112)+3,COLUMN($AQ111),4,1,$D112)),"")</f>
        <v/>
      </c>
      <c r="W112" s="138"/>
      <c r="X112" s="138"/>
      <c r="Y112" s="138">
        <f t="shared" si="8"/>
        <v>0</v>
      </c>
      <c r="Z112" s="138" t="str">
        <f ca="1">IFERROR(IF(OR(AND(AA112="",AB112=""),AND(AA112=0,AB112=0),AND(AA112=CONCATENATE($D112,": "),AB112=""),AND(AA112=CONCATENATE($D112,": "),AB112=0)),"",MAX(Z$1:Z111)+1),"")</f>
        <v/>
      </c>
      <c r="AA112" s="138" t="str">
        <f ca="1">IFERROR(CONCATENATE($D112,": ",INDIRECT(ADDRESS(COUNTIF($D$1:$D112,$D112)+3,COLUMN($AS111),4,1,$D112))),"")</f>
        <v/>
      </c>
      <c r="AB112" s="138" t="str">
        <f ca="1">IFERROR(INDIRECT(ADDRESS(COUNTIF($D$1:$D112,$D112)+3,COLUMN($AT111),4,1,$D112)),"")</f>
        <v/>
      </c>
      <c r="AC112" s="138" t="str">
        <f t="shared" ca="1" si="9"/>
        <v/>
      </c>
      <c r="AD112" s="138" t="str">
        <f ca="1">IFERROR(IF(OR(AND(AE112="",AF112=""),AND(AE112=0,AF112=0),AND(AE112=CONCATENATE($D112,": "),AF112=""),AND(AE112=CONCATENATE($D112,": "),AF112=0)),"",MAX(AD$1:AD111)+1),"")</f>
        <v/>
      </c>
      <c r="AE112" s="138" t="str">
        <f ca="1">IFERROR(CONCATENATE($D112,": ",INDIRECT(ADDRESS(COUNTIF($D$1:$D112,$D112)+3,COLUMN($AV111),4,1,$D112))),"")</f>
        <v/>
      </c>
      <c r="AF112" s="138" t="str">
        <f ca="1">IFERROR(INDIRECT(ADDRESS(COUNTIF($D$1:$D112,$D112)+3,COLUMN($AW111),4,1,$D112)),"")</f>
        <v/>
      </c>
    </row>
    <row r="113" spans="4:32" x14ac:dyDescent="0.25">
      <c r="D113" s="138">
        <f t="shared" si="5"/>
        <v>0</v>
      </c>
      <c r="E113" s="138" t="str">
        <f>CONCATENATE("Hinweis ",COUNTIF($D$1:D112,D113)+1)</f>
        <v>Hinweis 40</v>
      </c>
      <c r="F113" s="138" t="str">
        <f ca="1">IFERROR(IF(OR(AND(G113="",H113=""),AND(G113=0,H113=0),AND(G113=CONCATENATE(D113,": "),H113=""),AND(G113=CONCATENATE(D113,": "),H113=0)),"",MAX(F$1:F112)+1),"")</f>
        <v/>
      </c>
      <c r="G113" s="138" t="str">
        <f ca="1">IFERROR(CONCATENATE($D113,": ",INDIRECT(ADDRESS(COUNTIF($D$1:$D113,$D113)+3,COLUMN($AG112),4,1,$D113))),"")</f>
        <v/>
      </c>
      <c r="H113" s="138" t="str">
        <f ca="1">IFERROR(INDIRECT(ADDRESS(COUNTIF($D$1:$D113,$D113)+3,COLUMN($AH112),4,1,$D113)),"")</f>
        <v/>
      </c>
      <c r="I113" s="138" t="str">
        <f>CONCATENATE("Abweichung ",COUNTIF($D$1:D112,D113)+1)</f>
        <v>Abweichung 40</v>
      </c>
      <c r="J113" s="138" t="str">
        <f ca="1">IFERROR(IF(OR(AND(K113="",L113=""),AND(K113=0,L113=0),AND(K113=CONCATENATE($D113,": "),L113=""),AND(K113=CONCATENATE($D113,": "),L113=0)),"",MAX(J$1:J112)+1),"")</f>
        <v/>
      </c>
      <c r="K113" s="138" t="str">
        <f ca="1">IFERROR(CONCATENATE($D113,": ",INDIRECT(ADDRESS(COUNTIF($D$1:$D113,$D113)+3,COLUMN($AJ112),4,1,$D113))),"")</f>
        <v/>
      </c>
      <c r="L113" s="138" t="str">
        <f ca="1">IFERROR(INDIRECT(ADDRESS(COUNTIF($D$1:$D113,$D113)+3,COLUMN($AK112),4,1,$D113)),"")</f>
        <v/>
      </c>
      <c r="M113" s="138"/>
      <c r="N113" s="138"/>
      <c r="O113" s="138" t="str">
        <f t="shared" si="6"/>
        <v>Hinweis 40</v>
      </c>
      <c r="P113" s="138" t="str">
        <f ca="1">IFERROR(IF(OR(AND(Q113="",R113=""),AND(Q113=0,R113=0),AND(Q113=CONCATENATE($D113,": "),R113=""),AND(Q113=CONCATENATE($D113,": "),R113=0)),"",MAX(P$1:P112)+1),"")</f>
        <v/>
      </c>
      <c r="Q113" s="138" t="str">
        <f ca="1">IFERROR(CONCATENATE($D113,": ",INDIRECT(ADDRESS(COUNTIF($D$1:$D113,$D113)+3,COLUMN($AM112),4,1,$D113))),"")</f>
        <v/>
      </c>
      <c r="R113" s="138" t="str">
        <f ca="1">IFERROR(INDIRECT(ADDRESS(COUNTIF($D$1:$D113,$D113)+3,COLUMN($AN112),4,1,$D113)),"")</f>
        <v/>
      </c>
      <c r="S113" s="138" t="str">
        <f t="shared" si="7"/>
        <v>Abweichung 40</v>
      </c>
      <c r="T113" s="138" t="str">
        <f ca="1">IFERROR(IF(OR(AND(U113="",V113=""),AND(U113=0,V113=0),AND(U113=CONCATENATE($D113,": "),V113=""),AND(U113=CONCATENATE($D113,": "),V113=0)),"",MAX(T$1:T112)+1),"")</f>
        <v/>
      </c>
      <c r="U113" s="138" t="str">
        <f ca="1">IFERROR(CONCATENATE($D113,": ",INDIRECT(ADDRESS(COUNTIF($D$1:$D113,$D113)+3,COLUMN($AP112),4,1,$D113))),"")</f>
        <v/>
      </c>
      <c r="V113" s="138" t="str">
        <f ca="1">IFERROR(INDIRECT(ADDRESS(COUNTIF($D$1:$D113,$D113)+3,COLUMN($AQ112),4,1,$D113)),"")</f>
        <v/>
      </c>
      <c r="W113" s="138"/>
      <c r="X113" s="138"/>
      <c r="Y113" s="138">
        <f t="shared" si="8"/>
        <v>0</v>
      </c>
      <c r="Z113" s="138" t="str">
        <f ca="1">IFERROR(IF(OR(AND(AA113="",AB113=""),AND(AA113=0,AB113=0),AND(AA113=CONCATENATE($D113,": "),AB113=""),AND(AA113=CONCATENATE($D113,": "),AB113=0)),"",MAX(Z$1:Z112)+1),"")</f>
        <v/>
      </c>
      <c r="AA113" s="138" t="str">
        <f ca="1">IFERROR(CONCATENATE($D113,": ",INDIRECT(ADDRESS(COUNTIF($D$1:$D113,$D113)+3,COLUMN($AS112),4,1,$D113))),"")</f>
        <v/>
      </c>
      <c r="AB113" s="138" t="str">
        <f ca="1">IFERROR(INDIRECT(ADDRESS(COUNTIF($D$1:$D113,$D113)+3,COLUMN($AT112),4,1,$D113)),"")</f>
        <v/>
      </c>
      <c r="AC113" s="138" t="str">
        <f t="shared" ca="1" si="9"/>
        <v/>
      </c>
      <c r="AD113" s="138" t="str">
        <f ca="1">IFERROR(IF(OR(AND(AE113="",AF113=""),AND(AE113=0,AF113=0),AND(AE113=CONCATENATE($D113,": "),AF113=""),AND(AE113=CONCATENATE($D113,": "),AF113=0)),"",MAX(AD$1:AD112)+1),"")</f>
        <v/>
      </c>
      <c r="AE113" s="138" t="str">
        <f ca="1">IFERROR(CONCATENATE($D113,": ",INDIRECT(ADDRESS(COUNTIF($D$1:$D113,$D113)+3,COLUMN($AV112),4,1,$D113))),"")</f>
        <v/>
      </c>
      <c r="AF113" s="138" t="str">
        <f ca="1">IFERROR(INDIRECT(ADDRESS(COUNTIF($D$1:$D113,$D113)+3,COLUMN($AW112),4,1,$D113)),"")</f>
        <v/>
      </c>
    </row>
    <row r="114" spans="4:32" x14ac:dyDescent="0.25">
      <c r="D114" s="138">
        <f t="shared" si="5"/>
        <v>0</v>
      </c>
      <c r="E114" s="138" t="str">
        <f>CONCATENATE("Hinweis ",COUNTIF($D$1:D113,D114)+1)</f>
        <v>Hinweis 41</v>
      </c>
      <c r="F114" s="138" t="str">
        <f ca="1">IFERROR(IF(OR(AND(G114="",H114=""),AND(G114=0,H114=0),AND(G114=CONCATENATE(D114,": "),H114=""),AND(G114=CONCATENATE(D114,": "),H114=0)),"",MAX(F$1:F113)+1),"")</f>
        <v/>
      </c>
      <c r="G114" s="138" t="str">
        <f ca="1">IFERROR(CONCATENATE($D114,": ",INDIRECT(ADDRESS(COUNTIF($D$1:$D114,$D114)+3,COLUMN($AG113),4,1,$D114))),"")</f>
        <v/>
      </c>
      <c r="H114" s="138" t="str">
        <f ca="1">IFERROR(INDIRECT(ADDRESS(COUNTIF($D$1:$D114,$D114)+3,COLUMN($AH113),4,1,$D114)),"")</f>
        <v/>
      </c>
      <c r="I114" s="138" t="str">
        <f>CONCATENATE("Abweichung ",COUNTIF($D$1:D113,D114)+1)</f>
        <v>Abweichung 41</v>
      </c>
      <c r="J114" s="138" t="str">
        <f ca="1">IFERROR(IF(OR(AND(K114="",L114=""),AND(K114=0,L114=0),AND(K114=CONCATENATE($D114,": "),L114=""),AND(K114=CONCATENATE($D114,": "),L114=0)),"",MAX(J$1:J113)+1),"")</f>
        <v/>
      </c>
      <c r="K114" s="138" t="str">
        <f ca="1">IFERROR(CONCATENATE($D114,": ",INDIRECT(ADDRESS(COUNTIF($D$1:$D114,$D114)+3,COLUMN($AJ113),4,1,$D114))),"")</f>
        <v/>
      </c>
      <c r="L114" s="138" t="str">
        <f ca="1">IFERROR(INDIRECT(ADDRESS(COUNTIF($D$1:$D114,$D114)+3,COLUMN($AK113),4,1,$D114)),"")</f>
        <v/>
      </c>
      <c r="M114" s="138"/>
      <c r="N114" s="138"/>
      <c r="O114" s="138" t="str">
        <f t="shared" si="6"/>
        <v>Hinweis 41</v>
      </c>
      <c r="P114" s="138" t="str">
        <f ca="1">IFERROR(IF(OR(AND(Q114="",R114=""),AND(Q114=0,R114=0),AND(Q114=CONCATENATE($D114,": "),R114=""),AND(Q114=CONCATENATE($D114,": "),R114=0)),"",MAX(P$1:P113)+1),"")</f>
        <v/>
      </c>
      <c r="Q114" s="138" t="str">
        <f ca="1">IFERROR(CONCATENATE($D114,": ",INDIRECT(ADDRESS(COUNTIF($D$1:$D114,$D114)+3,COLUMN($AM113),4,1,$D114))),"")</f>
        <v/>
      </c>
      <c r="R114" s="138" t="str">
        <f ca="1">IFERROR(INDIRECT(ADDRESS(COUNTIF($D$1:$D114,$D114)+3,COLUMN($AN113),4,1,$D114)),"")</f>
        <v/>
      </c>
      <c r="S114" s="138" t="str">
        <f t="shared" si="7"/>
        <v>Abweichung 41</v>
      </c>
      <c r="T114" s="138" t="str">
        <f ca="1">IFERROR(IF(OR(AND(U114="",V114=""),AND(U114=0,V114=0),AND(U114=CONCATENATE($D114,": "),V114=""),AND(U114=CONCATENATE($D114,": "),V114=0)),"",MAX(T$1:T113)+1),"")</f>
        <v/>
      </c>
      <c r="U114" s="138" t="str">
        <f ca="1">IFERROR(CONCATENATE($D114,": ",INDIRECT(ADDRESS(COUNTIF($D$1:$D114,$D114)+3,COLUMN($AP113),4,1,$D114))),"")</f>
        <v/>
      </c>
      <c r="V114" s="138" t="str">
        <f ca="1">IFERROR(INDIRECT(ADDRESS(COUNTIF($D$1:$D114,$D114)+3,COLUMN($AQ113),4,1,$D114)),"")</f>
        <v/>
      </c>
      <c r="W114" s="138"/>
      <c r="X114" s="138"/>
      <c r="Y114" s="138">
        <f t="shared" si="8"/>
        <v>0</v>
      </c>
      <c r="Z114" s="138" t="str">
        <f ca="1">IFERROR(IF(OR(AND(AA114="",AB114=""),AND(AA114=0,AB114=0),AND(AA114=CONCATENATE($D114,": "),AB114=""),AND(AA114=CONCATENATE($D114,": "),AB114=0)),"",MAX(Z$1:Z113)+1),"")</f>
        <v/>
      </c>
      <c r="AA114" s="138" t="str">
        <f ca="1">IFERROR(CONCATENATE($D114,": ",INDIRECT(ADDRESS(COUNTIF($D$1:$D114,$D114)+3,COLUMN($AS113),4,1,$D114))),"")</f>
        <v/>
      </c>
      <c r="AB114" s="138" t="str">
        <f ca="1">IFERROR(INDIRECT(ADDRESS(COUNTIF($D$1:$D114,$D114)+3,COLUMN($AT113),4,1,$D114)),"")</f>
        <v/>
      </c>
      <c r="AC114" s="138" t="str">
        <f t="shared" ca="1" si="9"/>
        <v/>
      </c>
      <c r="AD114" s="138" t="str">
        <f ca="1">IFERROR(IF(OR(AND(AE114="",AF114=""),AND(AE114=0,AF114=0),AND(AE114=CONCATENATE($D114,": "),AF114=""),AND(AE114=CONCATENATE($D114,": "),AF114=0)),"",MAX(AD$1:AD113)+1),"")</f>
        <v/>
      </c>
      <c r="AE114" s="138" t="str">
        <f ca="1">IFERROR(CONCATENATE($D114,": ",INDIRECT(ADDRESS(COUNTIF($D$1:$D114,$D114)+3,COLUMN($AV113),4,1,$D114))),"")</f>
        <v/>
      </c>
      <c r="AF114" s="138" t="str">
        <f ca="1">IFERROR(INDIRECT(ADDRESS(COUNTIF($D$1:$D114,$D114)+3,COLUMN($AW113),4,1,$D114)),"")</f>
        <v/>
      </c>
    </row>
    <row r="115" spans="4:32" x14ac:dyDescent="0.25">
      <c r="D115" s="138">
        <f t="shared" si="5"/>
        <v>0</v>
      </c>
      <c r="E115" s="138" t="str">
        <f>CONCATENATE("Hinweis ",COUNTIF($D$1:D114,D115)+1)</f>
        <v>Hinweis 42</v>
      </c>
      <c r="F115" s="138" t="str">
        <f ca="1">IFERROR(IF(OR(AND(G115="",H115=""),AND(G115=0,H115=0),AND(G115=CONCATENATE(D115,": "),H115=""),AND(G115=CONCATENATE(D115,": "),H115=0)),"",MAX(F$1:F114)+1),"")</f>
        <v/>
      </c>
      <c r="G115" s="138" t="str">
        <f ca="1">IFERROR(CONCATENATE($D115,": ",INDIRECT(ADDRESS(COUNTIF($D$1:$D115,$D115)+3,COLUMN($AG114),4,1,$D115))),"")</f>
        <v/>
      </c>
      <c r="H115" s="138" t="str">
        <f ca="1">IFERROR(INDIRECT(ADDRESS(COUNTIF($D$1:$D115,$D115)+3,COLUMN($AH114),4,1,$D115)),"")</f>
        <v/>
      </c>
      <c r="I115" s="138" t="str">
        <f>CONCATENATE("Abweichung ",COUNTIF($D$1:D114,D115)+1)</f>
        <v>Abweichung 42</v>
      </c>
      <c r="J115" s="138" t="str">
        <f ca="1">IFERROR(IF(OR(AND(K115="",L115=""),AND(K115=0,L115=0),AND(K115=CONCATENATE($D115,": "),L115=""),AND(K115=CONCATENATE($D115,": "),L115=0)),"",MAX(J$1:J114)+1),"")</f>
        <v/>
      </c>
      <c r="K115" s="138" t="str">
        <f ca="1">IFERROR(CONCATENATE($D115,": ",INDIRECT(ADDRESS(COUNTIF($D$1:$D115,$D115)+3,COLUMN($AJ114),4,1,$D115))),"")</f>
        <v/>
      </c>
      <c r="L115" s="138" t="str">
        <f ca="1">IFERROR(INDIRECT(ADDRESS(COUNTIF($D$1:$D115,$D115)+3,COLUMN($AK114),4,1,$D115)),"")</f>
        <v/>
      </c>
      <c r="M115" s="138"/>
      <c r="N115" s="138"/>
      <c r="O115" s="138" t="str">
        <f t="shared" si="6"/>
        <v>Hinweis 42</v>
      </c>
      <c r="P115" s="138" t="str">
        <f ca="1">IFERROR(IF(OR(AND(Q115="",R115=""),AND(Q115=0,R115=0),AND(Q115=CONCATENATE($D115,": "),R115=""),AND(Q115=CONCATENATE($D115,": "),R115=0)),"",MAX(P$1:P114)+1),"")</f>
        <v/>
      </c>
      <c r="Q115" s="138" t="str">
        <f ca="1">IFERROR(CONCATENATE($D115,": ",INDIRECT(ADDRESS(COUNTIF($D$1:$D115,$D115)+3,COLUMN($AM114),4,1,$D115))),"")</f>
        <v/>
      </c>
      <c r="R115" s="138" t="str">
        <f ca="1">IFERROR(INDIRECT(ADDRESS(COUNTIF($D$1:$D115,$D115)+3,COLUMN($AN114),4,1,$D115)),"")</f>
        <v/>
      </c>
      <c r="S115" s="138" t="str">
        <f t="shared" si="7"/>
        <v>Abweichung 42</v>
      </c>
      <c r="T115" s="138" t="str">
        <f ca="1">IFERROR(IF(OR(AND(U115="",V115=""),AND(U115=0,V115=0),AND(U115=CONCATENATE($D115,": "),V115=""),AND(U115=CONCATENATE($D115,": "),V115=0)),"",MAX(T$1:T114)+1),"")</f>
        <v/>
      </c>
      <c r="U115" s="138" t="str">
        <f ca="1">IFERROR(CONCATENATE($D115,": ",INDIRECT(ADDRESS(COUNTIF($D$1:$D115,$D115)+3,COLUMN($AP114),4,1,$D115))),"")</f>
        <v/>
      </c>
      <c r="V115" s="138" t="str">
        <f ca="1">IFERROR(INDIRECT(ADDRESS(COUNTIF($D$1:$D115,$D115)+3,COLUMN($AQ114),4,1,$D115)),"")</f>
        <v/>
      </c>
      <c r="W115" s="138"/>
      <c r="X115" s="138"/>
      <c r="Y115" s="138">
        <f t="shared" si="8"/>
        <v>0</v>
      </c>
      <c r="Z115" s="138" t="str">
        <f ca="1">IFERROR(IF(OR(AND(AA115="",AB115=""),AND(AA115=0,AB115=0),AND(AA115=CONCATENATE($D115,": "),AB115=""),AND(AA115=CONCATENATE($D115,": "),AB115=0)),"",MAX(Z$1:Z114)+1),"")</f>
        <v/>
      </c>
      <c r="AA115" s="138" t="str">
        <f ca="1">IFERROR(CONCATENATE($D115,": ",INDIRECT(ADDRESS(COUNTIF($D$1:$D115,$D115)+3,COLUMN($AS114),4,1,$D115))),"")</f>
        <v/>
      </c>
      <c r="AB115" s="138" t="str">
        <f ca="1">IFERROR(INDIRECT(ADDRESS(COUNTIF($D$1:$D115,$D115)+3,COLUMN($AT114),4,1,$D115)),"")</f>
        <v/>
      </c>
      <c r="AC115" s="138" t="str">
        <f t="shared" ca="1" si="9"/>
        <v/>
      </c>
      <c r="AD115" s="138" t="str">
        <f ca="1">IFERROR(IF(OR(AND(AE115="",AF115=""),AND(AE115=0,AF115=0),AND(AE115=CONCATENATE($D115,": "),AF115=""),AND(AE115=CONCATENATE($D115,": "),AF115=0)),"",MAX(AD$1:AD114)+1),"")</f>
        <v/>
      </c>
      <c r="AE115" s="138" t="str">
        <f ca="1">IFERROR(CONCATENATE($D115,": ",INDIRECT(ADDRESS(COUNTIF($D$1:$D115,$D115)+3,COLUMN($AV114),4,1,$D115))),"")</f>
        <v/>
      </c>
      <c r="AF115" s="138" t="str">
        <f ca="1">IFERROR(INDIRECT(ADDRESS(COUNTIF($D$1:$D115,$D115)+3,COLUMN($AW114),4,1,$D115)),"")</f>
        <v/>
      </c>
    </row>
    <row r="116" spans="4:32" x14ac:dyDescent="0.25">
      <c r="D116" s="138">
        <f t="shared" si="5"/>
        <v>0</v>
      </c>
      <c r="E116" s="138" t="str">
        <f>CONCATENATE("Hinweis ",COUNTIF($D$1:D115,D116)+1)</f>
        <v>Hinweis 43</v>
      </c>
      <c r="F116" s="138" t="str">
        <f ca="1">IFERROR(IF(OR(AND(G116="",H116=""),AND(G116=0,H116=0),AND(G116=CONCATENATE(D116,": "),H116=""),AND(G116=CONCATENATE(D116,": "),H116=0)),"",MAX(F$1:F115)+1),"")</f>
        <v/>
      </c>
      <c r="G116" s="138" t="str">
        <f ca="1">IFERROR(CONCATENATE($D116,": ",INDIRECT(ADDRESS(COUNTIF($D$1:$D116,$D116)+3,COLUMN($AG115),4,1,$D116))),"")</f>
        <v/>
      </c>
      <c r="H116" s="138" t="str">
        <f ca="1">IFERROR(INDIRECT(ADDRESS(COUNTIF($D$1:$D116,$D116)+3,COLUMN($AH115),4,1,$D116)),"")</f>
        <v/>
      </c>
      <c r="I116" s="138" t="str">
        <f>CONCATENATE("Abweichung ",COUNTIF($D$1:D115,D116)+1)</f>
        <v>Abweichung 43</v>
      </c>
      <c r="J116" s="138" t="str">
        <f ca="1">IFERROR(IF(OR(AND(K116="",L116=""),AND(K116=0,L116=0),AND(K116=CONCATENATE($D116,": "),L116=""),AND(K116=CONCATENATE($D116,": "),L116=0)),"",MAX(J$1:J115)+1),"")</f>
        <v/>
      </c>
      <c r="K116" s="138" t="str">
        <f ca="1">IFERROR(CONCATENATE($D116,": ",INDIRECT(ADDRESS(COUNTIF($D$1:$D116,$D116)+3,COLUMN($AJ115),4,1,$D116))),"")</f>
        <v/>
      </c>
      <c r="L116" s="138" t="str">
        <f ca="1">IFERROR(INDIRECT(ADDRESS(COUNTIF($D$1:$D116,$D116)+3,COLUMN($AK115),4,1,$D116)),"")</f>
        <v/>
      </c>
      <c r="M116" s="138"/>
      <c r="N116" s="138"/>
      <c r="O116" s="138" t="str">
        <f t="shared" si="6"/>
        <v>Hinweis 43</v>
      </c>
      <c r="P116" s="138" t="str">
        <f ca="1">IFERROR(IF(OR(AND(Q116="",R116=""),AND(Q116=0,R116=0),AND(Q116=CONCATENATE($D116,": "),R116=""),AND(Q116=CONCATENATE($D116,": "),R116=0)),"",MAX(P$1:P115)+1),"")</f>
        <v/>
      </c>
      <c r="Q116" s="138" t="str">
        <f ca="1">IFERROR(CONCATENATE($D116,": ",INDIRECT(ADDRESS(COUNTIF($D$1:$D116,$D116)+3,COLUMN($AM115),4,1,$D116))),"")</f>
        <v/>
      </c>
      <c r="R116" s="138" t="str">
        <f ca="1">IFERROR(INDIRECT(ADDRESS(COUNTIF($D$1:$D116,$D116)+3,COLUMN($AN115),4,1,$D116)),"")</f>
        <v/>
      </c>
      <c r="S116" s="138" t="str">
        <f t="shared" si="7"/>
        <v>Abweichung 43</v>
      </c>
      <c r="T116" s="138" t="str">
        <f ca="1">IFERROR(IF(OR(AND(U116="",V116=""),AND(U116=0,V116=0),AND(U116=CONCATENATE($D116,": "),V116=""),AND(U116=CONCATENATE($D116,": "),V116=0)),"",MAX(T$1:T115)+1),"")</f>
        <v/>
      </c>
      <c r="U116" s="138" t="str">
        <f ca="1">IFERROR(CONCATENATE($D116,": ",INDIRECT(ADDRESS(COUNTIF($D$1:$D116,$D116)+3,COLUMN($AP115),4,1,$D116))),"")</f>
        <v/>
      </c>
      <c r="V116" s="138" t="str">
        <f ca="1">IFERROR(INDIRECT(ADDRESS(COUNTIF($D$1:$D116,$D116)+3,COLUMN($AQ115),4,1,$D116)),"")</f>
        <v/>
      </c>
      <c r="W116" s="138"/>
      <c r="X116" s="138"/>
      <c r="Y116" s="138">
        <f t="shared" si="8"/>
        <v>0</v>
      </c>
      <c r="Z116" s="138" t="str">
        <f ca="1">IFERROR(IF(OR(AND(AA116="",AB116=""),AND(AA116=0,AB116=0),AND(AA116=CONCATENATE($D116,": "),AB116=""),AND(AA116=CONCATENATE($D116,": "),AB116=0)),"",MAX(Z$1:Z115)+1),"")</f>
        <v/>
      </c>
      <c r="AA116" s="138" t="str">
        <f ca="1">IFERROR(CONCATENATE($D116,": ",INDIRECT(ADDRESS(COUNTIF($D$1:$D116,$D116)+3,COLUMN($AS115),4,1,$D116))),"")</f>
        <v/>
      </c>
      <c r="AB116" s="138" t="str">
        <f ca="1">IFERROR(INDIRECT(ADDRESS(COUNTIF($D$1:$D116,$D116)+3,COLUMN($AT115),4,1,$D116)),"")</f>
        <v/>
      </c>
      <c r="AC116" s="138" t="str">
        <f t="shared" ca="1" si="9"/>
        <v/>
      </c>
      <c r="AD116" s="138" t="str">
        <f ca="1">IFERROR(IF(OR(AND(AE116="",AF116=""),AND(AE116=0,AF116=0),AND(AE116=CONCATENATE($D116,": "),AF116=""),AND(AE116=CONCATENATE($D116,": "),AF116=0)),"",MAX(AD$1:AD115)+1),"")</f>
        <v/>
      </c>
      <c r="AE116" s="138" t="str">
        <f ca="1">IFERROR(CONCATENATE($D116,": ",INDIRECT(ADDRESS(COUNTIF($D$1:$D116,$D116)+3,COLUMN($AV115),4,1,$D116))),"")</f>
        <v/>
      </c>
      <c r="AF116" s="138" t="str">
        <f ca="1">IFERROR(INDIRECT(ADDRESS(COUNTIF($D$1:$D116,$D116)+3,COLUMN($AW115),4,1,$D116)),"")</f>
        <v/>
      </c>
    </row>
    <row r="117" spans="4:32" x14ac:dyDescent="0.25">
      <c r="D117" s="138">
        <f t="shared" si="5"/>
        <v>0</v>
      </c>
      <c r="E117" s="138" t="str">
        <f>CONCATENATE("Hinweis ",COUNTIF($D$1:D116,D117)+1)</f>
        <v>Hinweis 44</v>
      </c>
      <c r="F117" s="138" t="str">
        <f ca="1">IFERROR(IF(OR(AND(G117="",H117=""),AND(G117=0,H117=0),AND(G117=CONCATENATE(D117,": "),H117=""),AND(G117=CONCATENATE(D117,": "),H117=0)),"",MAX(F$1:F116)+1),"")</f>
        <v/>
      </c>
      <c r="G117" s="138" t="str">
        <f ca="1">IFERROR(CONCATENATE($D117,": ",INDIRECT(ADDRESS(COUNTIF($D$1:$D117,$D117)+3,COLUMN($AG116),4,1,$D117))),"")</f>
        <v/>
      </c>
      <c r="H117" s="138" t="str">
        <f ca="1">IFERROR(INDIRECT(ADDRESS(COUNTIF($D$1:$D117,$D117)+3,COLUMN($AH116),4,1,$D117)),"")</f>
        <v/>
      </c>
      <c r="I117" s="138" t="str">
        <f>CONCATENATE("Abweichung ",COUNTIF($D$1:D116,D117)+1)</f>
        <v>Abweichung 44</v>
      </c>
      <c r="J117" s="138" t="str">
        <f ca="1">IFERROR(IF(OR(AND(K117="",L117=""),AND(K117=0,L117=0),AND(K117=CONCATENATE($D117,": "),L117=""),AND(K117=CONCATENATE($D117,": "),L117=0)),"",MAX(J$1:J116)+1),"")</f>
        <v/>
      </c>
      <c r="K117" s="138" t="str">
        <f ca="1">IFERROR(CONCATENATE($D117,": ",INDIRECT(ADDRESS(COUNTIF($D$1:$D117,$D117)+3,COLUMN($AJ116),4,1,$D117))),"")</f>
        <v/>
      </c>
      <c r="L117" s="138" t="str">
        <f ca="1">IFERROR(INDIRECT(ADDRESS(COUNTIF($D$1:$D117,$D117)+3,COLUMN($AK116),4,1,$D117)),"")</f>
        <v/>
      </c>
      <c r="M117" s="138"/>
      <c r="N117" s="138"/>
      <c r="O117" s="138" t="str">
        <f t="shared" si="6"/>
        <v>Hinweis 44</v>
      </c>
      <c r="P117" s="138" t="str">
        <f ca="1">IFERROR(IF(OR(AND(Q117="",R117=""),AND(Q117=0,R117=0),AND(Q117=CONCATENATE($D117,": "),R117=""),AND(Q117=CONCATENATE($D117,": "),R117=0)),"",MAX(P$1:P116)+1),"")</f>
        <v/>
      </c>
      <c r="Q117" s="138" t="str">
        <f ca="1">IFERROR(CONCATENATE($D117,": ",INDIRECT(ADDRESS(COUNTIF($D$1:$D117,$D117)+3,COLUMN($AM116),4,1,$D117))),"")</f>
        <v/>
      </c>
      <c r="R117" s="138" t="str">
        <f ca="1">IFERROR(INDIRECT(ADDRESS(COUNTIF($D$1:$D117,$D117)+3,COLUMN($AN116),4,1,$D117)),"")</f>
        <v/>
      </c>
      <c r="S117" s="138" t="str">
        <f t="shared" si="7"/>
        <v>Abweichung 44</v>
      </c>
      <c r="T117" s="138" t="str">
        <f ca="1">IFERROR(IF(OR(AND(U117="",V117=""),AND(U117=0,V117=0),AND(U117=CONCATENATE($D117,": "),V117=""),AND(U117=CONCATENATE($D117,": "),V117=0)),"",MAX(T$1:T116)+1),"")</f>
        <v/>
      </c>
      <c r="U117" s="138" t="str">
        <f ca="1">IFERROR(CONCATENATE($D117,": ",INDIRECT(ADDRESS(COUNTIF($D$1:$D117,$D117)+3,COLUMN($AP116),4,1,$D117))),"")</f>
        <v/>
      </c>
      <c r="V117" s="138" t="str">
        <f ca="1">IFERROR(INDIRECT(ADDRESS(COUNTIF($D$1:$D117,$D117)+3,COLUMN($AQ116),4,1,$D117)),"")</f>
        <v/>
      </c>
      <c r="W117" s="138"/>
      <c r="X117" s="138"/>
      <c r="Y117" s="138">
        <f t="shared" si="8"/>
        <v>0</v>
      </c>
      <c r="Z117" s="138" t="str">
        <f ca="1">IFERROR(IF(OR(AND(AA117="",AB117=""),AND(AA117=0,AB117=0),AND(AA117=CONCATENATE($D117,": "),AB117=""),AND(AA117=CONCATENATE($D117,": "),AB117=0)),"",MAX(Z$1:Z116)+1),"")</f>
        <v/>
      </c>
      <c r="AA117" s="138" t="str">
        <f ca="1">IFERROR(CONCATENATE($D117,": ",INDIRECT(ADDRESS(COUNTIF($D$1:$D117,$D117)+3,COLUMN($AS116),4,1,$D117))),"")</f>
        <v/>
      </c>
      <c r="AB117" s="138" t="str">
        <f ca="1">IFERROR(INDIRECT(ADDRESS(COUNTIF($D$1:$D117,$D117)+3,COLUMN($AT116),4,1,$D117)),"")</f>
        <v/>
      </c>
      <c r="AC117" s="138" t="str">
        <f t="shared" ca="1" si="9"/>
        <v/>
      </c>
      <c r="AD117" s="138" t="str">
        <f ca="1">IFERROR(IF(OR(AND(AE117="",AF117=""),AND(AE117=0,AF117=0),AND(AE117=CONCATENATE($D117,": "),AF117=""),AND(AE117=CONCATENATE($D117,": "),AF117=0)),"",MAX(AD$1:AD116)+1),"")</f>
        <v/>
      </c>
      <c r="AE117" s="138" t="str">
        <f ca="1">IFERROR(CONCATENATE($D117,": ",INDIRECT(ADDRESS(COUNTIF($D$1:$D117,$D117)+3,COLUMN($AV116),4,1,$D117))),"")</f>
        <v/>
      </c>
      <c r="AF117" s="138" t="str">
        <f ca="1">IFERROR(INDIRECT(ADDRESS(COUNTIF($D$1:$D117,$D117)+3,COLUMN($AW116),4,1,$D117)),"")</f>
        <v/>
      </c>
    </row>
    <row r="118" spans="4:32" x14ac:dyDescent="0.25">
      <c r="D118" s="138">
        <f t="shared" si="5"/>
        <v>0</v>
      </c>
      <c r="E118" s="138" t="str">
        <f>CONCATENATE("Hinweis ",COUNTIF($D$1:D117,D118)+1)</f>
        <v>Hinweis 45</v>
      </c>
      <c r="F118" s="138" t="str">
        <f ca="1">IFERROR(IF(OR(AND(G118="",H118=""),AND(G118=0,H118=0),AND(G118=CONCATENATE(D118,": "),H118=""),AND(G118=CONCATENATE(D118,": "),H118=0)),"",MAX(F$1:F117)+1),"")</f>
        <v/>
      </c>
      <c r="G118" s="138" t="str">
        <f ca="1">IFERROR(CONCATENATE($D118,": ",INDIRECT(ADDRESS(COUNTIF($D$1:$D118,$D118)+3,COLUMN($AG117),4,1,$D118))),"")</f>
        <v/>
      </c>
      <c r="H118" s="138" t="str">
        <f ca="1">IFERROR(INDIRECT(ADDRESS(COUNTIF($D$1:$D118,$D118)+3,COLUMN($AH117),4,1,$D118)),"")</f>
        <v/>
      </c>
      <c r="I118" s="138" t="str">
        <f>CONCATENATE("Abweichung ",COUNTIF($D$1:D117,D118)+1)</f>
        <v>Abweichung 45</v>
      </c>
      <c r="J118" s="138" t="str">
        <f ca="1">IFERROR(IF(OR(AND(K118="",L118=""),AND(K118=0,L118=0),AND(K118=CONCATENATE($D118,": "),L118=""),AND(K118=CONCATENATE($D118,": "),L118=0)),"",MAX(J$1:J117)+1),"")</f>
        <v/>
      </c>
      <c r="K118" s="138" t="str">
        <f ca="1">IFERROR(CONCATENATE($D118,": ",INDIRECT(ADDRESS(COUNTIF($D$1:$D118,$D118)+3,COLUMN($AJ117),4,1,$D118))),"")</f>
        <v/>
      </c>
      <c r="L118" s="138" t="str">
        <f ca="1">IFERROR(INDIRECT(ADDRESS(COUNTIF($D$1:$D118,$D118)+3,COLUMN($AK117),4,1,$D118)),"")</f>
        <v/>
      </c>
      <c r="M118" s="138"/>
      <c r="N118" s="138"/>
      <c r="O118" s="138" t="str">
        <f t="shared" si="6"/>
        <v>Hinweis 45</v>
      </c>
      <c r="P118" s="138" t="str">
        <f ca="1">IFERROR(IF(OR(AND(Q118="",R118=""),AND(Q118=0,R118=0),AND(Q118=CONCATENATE($D118,": "),R118=""),AND(Q118=CONCATENATE($D118,": "),R118=0)),"",MAX(P$1:P117)+1),"")</f>
        <v/>
      </c>
      <c r="Q118" s="138" t="str">
        <f ca="1">IFERROR(CONCATENATE($D118,": ",INDIRECT(ADDRESS(COUNTIF($D$1:$D118,$D118)+3,COLUMN($AM117),4,1,$D118))),"")</f>
        <v/>
      </c>
      <c r="R118" s="138" t="str">
        <f ca="1">IFERROR(INDIRECT(ADDRESS(COUNTIF($D$1:$D118,$D118)+3,COLUMN($AN117),4,1,$D118)),"")</f>
        <v/>
      </c>
      <c r="S118" s="138" t="str">
        <f t="shared" si="7"/>
        <v>Abweichung 45</v>
      </c>
      <c r="T118" s="138" t="str">
        <f ca="1">IFERROR(IF(OR(AND(U118="",V118=""),AND(U118=0,V118=0),AND(U118=CONCATENATE($D118,": "),V118=""),AND(U118=CONCATENATE($D118,": "),V118=0)),"",MAX(T$1:T117)+1),"")</f>
        <v/>
      </c>
      <c r="U118" s="138" t="str">
        <f ca="1">IFERROR(CONCATENATE($D118,": ",INDIRECT(ADDRESS(COUNTIF($D$1:$D118,$D118)+3,COLUMN($AP117),4,1,$D118))),"")</f>
        <v/>
      </c>
      <c r="V118" s="138" t="str">
        <f ca="1">IFERROR(INDIRECT(ADDRESS(COUNTIF($D$1:$D118,$D118)+3,COLUMN($AQ117),4,1,$D118)),"")</f>
        <v/>
      </c>
      <c r="W118" s="138"/>
      <c r="X118" s="138"/>
      <c r="Y118" s="138">
        <f t="shared" si="8"/>
        <v>0</v>
      </c>
      <c r="Z118" s="138" t="str">
        <f ca="1">IFERROR(IF(OR(AND(AA118="",AB118=""),AND(AA118=0,AB118=0),AND(AA118=CONCATENATE($D118,": "),AB118=""),AND(AA118=CONCATENATE($D118,": "),AB118=0)),"",MAX(Z$1:Z117)+1),"")</f>
        <v/>
      </c>
      <c r="AA118" s="138" t="str">
        <f ca="1">IFERROR(CONCATENATE($D118,": ",INDIRECT(ADDRESS(COUNTIF($D$1:$D118,$D118)+3,COLUMN($AS117),4,1,$D118))),"")</f>
        <v/>
      </c>
      <c r="AB118" s="138" t="str">
        <f ca="1">IFERROR(INDIRECT(ADDRESS(COUNTIF($D$1:$D118,$D118)+3,COLUMN($AT117),4,1,$D118)),"")</f>
        <v/>
      </c>
      <c r="AC118" s="138" t="str">
        <f t="shared" ca="1" si="9"/>
        <v/>
      </c>
      <c r="AD118" s="138" t="str">
        <f ca="1">IFERROR(IF(OR(AND(AE118="",AF118=""),AND(AE118=0,AF118=0),AND(AE118=CONCATENATE($D118,": "),AF118=""),AND(AE118=CONCATENATE($D118,": "),AF118=0)),"",MAX(AD$1:AD117)+1),"")</f>
        <v/>
      </c>
      <c r="AE118" s="138" t="str">
        <f ca="1">IFERROR(CONCATENATE($D118,": ",INDIRECT(ADDRESS(COUNTIF($D$1:$D118,$D118)+3,COLUMN($AV117),4,1,$D118))),"")</f>
        <v/>
      </c>
      <c r="AF118" s="138" t="str">
        <f ca="1">IFERROR(INDIRECT(ADDRESS(COUNTIF($D$1:$D118,$D118)+3,COLUMN($AW117),4,1,$D118)),"")</f>
        <v/>
      </c>
    </row>
    <row r="119" spans="4:32" x14ac:dyDescent="0.25">
      <c r="D119" s="138">
        <f t="shared" si="5"/>
        <v>0</v>
      </c>
      <c r="E119" s="138" t="str">
        <f>CONCATENATE("Hinweis ",COUNTIF($D$1:D118,D119)+1)</f>
        <v>Hinweis 46</v>
      </c>
      <c r="F119" s="138" t="str">
        <f ca="1">IFERROR(IF(OR(AND(G119="",H119=""),AND(G119=0,H119=0),AND(G119=CONCATENATE(D119,": "),H119=""),AND(G119=CONCATENATE(D119,": "),H119=0)),"",MAX(F$1:F118)+1),"")</f>
        <v/>
      </c>
      <c r="G119" s="138" t="str">
        <f ca="1">IFERROR(CONCATENATE($D119,": ",INDIRECT(ADDRESS(COUNTIF($D$1:$D119,$D119)+3,COLUMN($AG118),4,1,$D119))),"")</f>
        <v/>
      </c>
      <c r="H119" s="138" t="str">
        <f ca="1">IFERROR(INDIRECT(ADDRESS(COUNTIF($D$1:$D119,$D119)+3,COLUMN($AH118),4,1,$D119)),"")</f>
        <v/>
      </c>
      <c r="I119" s="138" t="str">
        <f>CONCATENATE("Abweichung ",COUNTIF($D$1:D118,D119)+1)</f>
        <v>Abweichung 46</v>
      </c>
      <c r="J119" s="138" t="str">
        <f ca="1">IFERROR(IF(OR(AND(K119="",L119=""),AND(K119=0,L119=0),AND(K119=CONCATENATE($D119,": "),L119=""),AND(K119=CONCATENATE($D119,": "),L119=0)),"",MAX(J$1:J118)+1),"")</f>
        <v/>
      </c>
      <c r="K119" s="138" t="str">
        <f ca="1">IFERROR(CONCATENATE($D119,": ",INDIRECT(ADDRESS(COUNTIF($D$1:$D119,$D119)+3,COLUMN($AJ118),4,1,$D119))),"")</f>
        <v/>
      </c>
      <c r="L119" s="138" t="str">
        <f ca="1">IFERROR(INDIRECT(ADDRESS(COUNTIF($D$1:$D119,$D119)+3,COLUMN($AK118),4,1,$D119)),"")</f>
        <v/>
      </c>
      <c r="M119" s="138"/>
      <c r="N119" s="138"/>
      <c r="O119" s="138" t="str">
        <f t="shared" si="6"/>
        <v>Hinweis 46</v>
      </c>
      <c r="P119" s="138" t="str">
        <f ca="1">IFERROR(IF(OR(AND(Q119="",R119=""),AND(Q119=0,R119=0),AND(Q119=CONCATENATE($D119,": "),R119=""),AND(Q119=CONCATENATE($D119,": "),R119=0)),"",MAX(P$1:P118)+1),"")</f>
        <v/>
      </c>
      <c r="Q119" s="138" t="str">
        <f ca="1">IFERROR(CONCATENATE($D119,": ",INDIRECT(ADDRESS(COUNTIF($D$1:$D119,$D119)+3,COLUMN($AM118),4,1,$D119))),"")</f>
        <v/>
      </c>
      <c r="R119" s="138" t="str">
        <f ca="1">IFERROR(INDIRECT(ADDRESS(COUNTIF($D$1:$D119,$D119)+3,COLUMN($AN118),4,1,$D119)),"")</f>
        <v/>
      </c>
      <c r="S119" s="138" t="str">
        <f t="shared" si="7"/>
        <v>Abweichung 46</v>
      </c>
      <c r="T119" s="138" t="str">
        <f ca="1">IFERROR(IF(OR(AND(U119="",V119=""),AND(U119=0,V119=0),AND(U119=CONCATENATE($D119,": "),V119=""),AND(U119=CONCATENATE($D119,": "),V119=0)),"",MAX(T$1:T118)+1),"")</f>
        <v/>
      </c>
      <c r="U119" s="138" t="str">
        <f ca="1">IFERROR(CONCATENATE($D119,": ",INDIRECT(ADDRESS(COUNTIF($D$1:$D119,$D119)+3,COLUMN($AP118),4,1,$D119))),"")</f>
        <v/>
      </c>
      <c r="V119" s="138" t="str">
        <f ca="1">IFERROR(INDIRECT(ADDRESS(COUNTIF($D$1:$D119,$D119)+3,COLUMN($AQ118),4,1,$D119)),"")</f>
        <v/>
      </c>
      <c r="W119" s="138"/>
      <c r="X119" s="138"/>
      <c r="Y119" s="138">
        <f t="shared" si="8"/>
        <v>0</v>
      </c>
      <c r="Z119" s="138" t="str">
        <f ca="1">IFERROR(IF(OR(AND(AA119="",AB119=""),AND(AA119=0,AB119=0),AND(AA119=CONCATENATE($D119,": "),AB119=""),AND(AA119=CONCATENATE($D119,": "),AB119=0)),"",MAX(Z$1:Z118)+1),"")</f>
        <v/>
      </c>
      <c r="AA119" s="138" t="str">
        <f ca="1">IFERROR(CONCATENATE($D119,": ",INDIRECT(ADDRESS(COUNTIF($D$1:$D119,$D119)+3,COLUMN($AS118),4,1,$D119))),"")</f>
        <v/>
      </c>
      <c r="AB119" s="138" t="str">
        <f ca="1">IFERROR(INDIRECT(ADDRESS(COUNTIF($D$1:$D119,$D119)+3,COLUMN($AT118),4,1,$D119)),"")</f>
        <v/>
      </c>
      <c r="AC119" s="138" t="str">
        <f t="shared" ca="1" si="9"/>
        <v/>
      </c>
      <c r="AD119" s="138" t="str">
        <f ca="1">IFERROR(IF(OR(AND(AE119="",AF119=""),AND(AE119=0,AF119=0),AND(AE119=CONCATENATE($D119,": "),AF119=""),AND(AE119=CONCATENATE($D119,": "),AF119=0)),"",MAX(AD$1:AD118)+1),"")</f>
        <v/>
      </c>
      <c r="AE119" s="138" t="str">
        <f ca="1">IFERROR(CONCATENATE($D119,": ",INDIRECT(ADDRESS(COUNTIF($D$1:$D119,$D119)+3,COLUMN($AV118),4,1,$D119))),"")</f>
        <v/>
      </c>
      <c r="AF119" s="138" t="str">
        <f ca="1">IFERROR(INDIRECT(ADDRESS(COUNTIF($D$1:$D119,$D119)+3,COLUMN($AW118),4,1,$D119)),"")</f>
        <v/>
      </c>
    </row>
    <row r="120" spans="4:32" x14ac:dyDescent="0.25">
      <c r="D120" s="138">
        <f t="shared" si="5"/>
        <v>0</v>
      </c>
      <c r="E120" s="138" t="str">
        <f>CONCATENATE("Hinweis ",COUNTIF($D$1:D119,D120)+1)</f>
        <v>Hinweis 47</v>
      </c>
      <c r="F120" s="138" t="str">
        <f ca="1">IFERROR(IF(OR(AND(G120="",H120=""),AND(G120=0,H120=0),AND(G120=CONCATENATE(D120,": "),H120=""),AND(G120=CONCATENATE(D120,": "),H120=0)),"",MAX(F$1:F119)+1),"")</f>
        <v/>
      </c>
      <c r="G120" s="138" t="str">
        <f ca="1">IFERROR(CONCATENATE($D120,": ",INDIRECT(ADDRESS(COUNTIF($D$1:$D120,$D120)+3,COLUMN($AG119),4,1,$D120))),"")</f>
        <v/>
      </c>
      <c r="H120" s="138" t="str">
        <f ca="1">IFERROR(INDIRECT(ADDRESS(COUNTIF($D$1:$D120,$D120)+3,COLUMN($AH119),4,1,$D120)),"")</f>
        <v/>
      </c>
      <c r="I120" s="138" t="str">
        <f>CONCATENATE("Abweichung ",COUNTIF($D$1:D119,D120)+1)</f>
        <v>Abweichung 47</v>
      </c>
      <c r="J120" s="138" t="str">
        <f ca="1">IFERROR(IF(OR(AND(K120="",L120=""),AND(K120=0,L120=0),AND(K120=CONCATENATE($D120,": "),L120=""),AND(K120=CONCATENATE($D120,": "),L120=0)),"",MAX(J$1:J119)+1),"")</f>
        <v/>
      </c>
      <c r="K120" s="138" t="str">
        <f ca="1">IFERROR(CONCATENATE($D120,": ",INDIRECT(ADDRESS(COUNTIF($D$1:$D120,$D120)+3,COLUMN($AJ119),4,1,$D120))),"")</f>
        <v/>
      </c>
      <c r="L120" s="138" t="str">
        <f ca="1">IFERROR(INDIRECT(ADDRESS(COUNTIF($D$1:$D120,$D120)+3,COLUMN($AK119),4,1,$D120)),"")</f>
        <v/>
      </c>
      <c r="M120" s="138"/>
      <c r="N120" s="138"/>
      <c r="O120" s="138" t="str">
        <f t="shared" si="6"/>
        <v>Hinweis 47</v>
      </c>
      <c r="P120" s="138" t="str">
        <f ca="1">IFERROR(IF(OR(AND(Q120="",R120=""),AND(Q120=0,R120=0),AND(Q120=CONCATENATE($D120,": "),R120=""),AND(Q120=CONCATENATE($D120,": "),R120=0)),"",MAX(P$1:P119)+1),"")</f>
        <v/>
      </c>
      <c r="Q120" s="138" t="str">
        <f ca="1">IFERROR(CONCATENATE($D120,": ",INDIRECT(ADDRESS(COUNTIF($D$1:$D120,$D120)+3,COLUMN($AM119),4,1,$D120))),"")</f>
        <v/>
      </c>
      <c r="R120" s="138" t="str">
        <f ca="1">IFERROR(INDIRECT(ADDRESS(COUNTIF($D$1:$D120,$D120)+3,COLUMN($AN119),4,1,$D120)),"")</f>
        <v/>
      </c>
      <c r="S120" s="138" t="str">
        <f t="shared" si="7"/>
        <v>Abweichung 47</v>
      </c>
      <c r="T120" s="138" t="str">
        <f ca="1">IFERROR(IF(OR(AND(U120="",V120=""),AND(U120=0,V120=0),AND(U120=CONCATENATE($D120,": "),V120=""),AND(U120=CONCATENATE($D120,": "),V120=0)),"",MAX(T$1:T119)+1),"")</f>
        <v/>
      </c>
      <c r="U120" s="138" t="str">
        <f ca="1">IFERROR(CONCATENATE($D120,": ",INDIRECT(ADDRESS(COUNTIF($D$1:$D120,$D120)+3,COLUMN($AP119),4,1,$D120))),"")</f>
        <v/>
      </c>
      <c r="V120" s="138" t="str">
        <f ca="1">IFERROR(INDIRECT(ADDRESS(COUNTIF($D$1:$D120,$D120)+3,COLUMN($AQ119),4,1,$D120)),"")</f>
        <v/>
      </c>
      <c r="W120" s="138"/>
      <c r="X120" s="138"/>
      <c r="Y120" s="138">
        <f t="shared" si="8"/>
        <v>0</v>
      </c>
      <c r="Z120" s="138" t="str">
        <f ca="1">IFERROR(IF(OR(AND(AA120="",AB120=""),AND(AA120=0,AB120=0),AND(AA120=CONCATENATE($D120,": "),AB120=""),AND(AA120=CONCATENATE($D120,": "),AB120=0)),"",MAX(Z$1:Z119)+1),"")</f>
        <v/>
      </c>
      <c r="AA120" s="138" t="str">
        <f ca="1">IFERROR(CONCATENATE($D120,": ",INDIRECT(ADDRESS(COUNTIF($D$1:$D120,$D120)+3,COLUMN($AS119),4,1,$D120))),"")</f>
        <v/>
      </c>
      <c r="AB120" s="138" t="str">
        <f ca="1">IFERROR(INDIRECT(ADDRESS(COUNTIF($D$1:$D120,$D120)+3,COLUMN($AT119),4,1,$D120)),"")</f>
        <v/>
      </c>
      <c r="AC120" s="138" t="str">
        <f t="shared" ca="1" si="9"/>
        <v/>
      </c>
      <c r="AD120" s="138" t="str">
        <f ca="1">IFERROR(IF(OR(AND(AE120="",AF120=""),AND(AE120=0,AF120=0),AND(AE120=CONCATENATE($D120,": "),AF120=""),AND(AE120=CONCATENATE($D120,": "),AF120=0)),"",MAX(AD$1:AD119)+1),"")</f>
        <v/>
      </c>
      <c r="AE120" s="138" t="str">
        <f ca="1">IFERROR(CONCATENATE($D120,": ",INDIRECT(ADDRESS(COUNTIF($D$1:$D120,$D120)+3,COLUMN($AV119),4,1,$D120))),"")</f>
        <v/>
      </c>
      <c r="AF120" s="138" t="str">
        <f ca="1">IFERROR(INDIRECT(ADDRESS(COUNTIF($D$1:$D120,$D120)+3,COLUMN($AW119),4,1,$D120)),"")</f>
        <v/>
      </c>
    </row>
    <row r="121" spans="4:32" x14ac:dyDescent="0.25">
      <c r="D121" s="138">
        <f t="shared" si="5"/>
        <v>0</v>
      </c>
      <c r="E121" s="138" t="str">
        <f>CONCATENATE("Hinweis ",COUNTIF($D$1:D120,D121)+1)</f>
        <v>Hinweis 48</v>
      </c>
      <c r="F121" s="138" t="str">
        <f ca="1">IFERROR(IF(OR(AND(G121="",H121=""),AND(G121=0,H121=0),AND(G121=CONCATENATE(D121,": "),H121=""),AND(G121=CONCATENATE(D121,": "),H121=0)),"",MAX(F$1:F120)+1),"")</f>
        <v/>
      </c>
      <c r="G121" s="138" t="str">
        <f ca="1">IFERROR(CONCATENATE($D121,": ",INDIRECT(ADDRESS(COUNTIF($D$1:$D121,$D121)+3,COLUMN($AG120),4,1,$D121))),"")</f>
        <v/>
      </c>
      <c r="H121" s="138" t="str">
        <f ca="1">IFERROR(INDIRECT(ADDRESS(COUNTIF($D$1:$D121,$D121)+3,COLUMN($AH120),4,1,$D121)),"")</f>
        <v/>
      </c>
      <c r="I121" s="138" t="str">
        <f>CONCATENATE("Abweichung ",COUNTIF($D$1:D120,D121)+1)</f>
        <v>Abweichung 48</v>
      </c>
      <c r="J121" s="138" t="str">
        <f ca="1">IFERROR(IF(OR(AND(K121="",L121=""),AND(K121=0,L121=0),AND(K121=CONCATENATE($D121,": "),L121=""),AND(K121=CONCATENATE($D121,": "),L121=0)),"",MAX(J$1:J120)+1),"")</f>
        <v/>
      </c>
      <c r="K121" s="138" t="str">
        <f ca="1">IFERROR(CONCATENATE($D121,": ",INDIRECT(ADDRESS(COUNTIF($D$1:$D121,$D121)+3,COLUMN($AJ120),4,1,$D121))),"")</f>
        <v/>
      </c>
      <c r="L121" s="138" t="str">
        <f ca="1">IFERROR(INDIRECT(ADDRESS(COUNTIF($D$1:$D121,$D121)+3,COLUMN($AK120),4,1,$D121)),"")</f>
        <v/>
      </c>
      <c r="M121" s="138"/>
      <c r="N121" s="138"/>
      <c r="O121" s="138" t="str">
        <f t="shared" si="6"/>
        <v>Hinweis 48</v>
      </c>
      <c r="P121" s="138" t="str">
        <f ca="1">IFERROR(IF(OR(AND(Q121="",R121=""),AND(Q121=0,R121=0),AND(Q121=CONCATENATE($D121,": "),R121=""),AND(Q121=CONCATENATE($D121,": "),R121=0)),"",MAX(P$1:P120)+1),"")</f>
        <v/>
      </c>
      <c r="Q121" s="138" t="str">
        <f ca="1">IFERROR(CONCATENATE($D121,": ",INDIRECT(ADDRESS(COUNTIF($D$1:$D121,$D121)+3,COLUMN($AM120),4,1,$D121))),"")</f>
        <v/>
      </c>
      <c r="R121" s="138" t="str">
        <f ca="1">IFERROR(INDIRECT(ADDRESS(COUNTIF($D$1:$D121,$D121)+3,COLUMN($AN120),4,1,$D121)),"")</f>
        <v/>
      </c>
      <c r="S121" s="138" t="str">
        <f t="shared" si="7"/>
        <v>Abweichung 48</v>
      </c>
      <c r="T121" s="138" t="str">
        <f ca="1">IFERROR(IF(OR(AND(U121="",V121=""),AND(U121=0,V121=0),AND(U121=CONCATENATE($D121,": "),V121=""),AND(U121=CONCATENATE($D121,": "),V121=0)),"",MAX(T$1:T120)+1),"")</f>
        <v/>
      </c>
      <c r="U121" s="138" t="str">
        <f ca="1">IFERROR(CONCATENATE($D121,": ",INDIRECT(ADDRESS(COUNTIF($D$1:$D121,$D121)+3,COLUMN($AP120),4,1,$D121))),"")</f>
        <v/>
      </c>
      <c r="V121" s="138" t="str">
        <f ca="1">IFERROR(INDIRECT(ADDRESS(COUNTIF($D$1:$D121,$D121)+3,COLUMN($AQ120),4,1,$D121)),"")</f>
        <v/>
      </c>
      <c r="W121" s="138"/>
      <c r="X121" s="138"/>
      <c r="Y121" s="138">
        <f t="shared" si="8"/>
        <v>0</v>
      </c>
      <c r="Z121" s="138" t="str">
        <f ca="1">IFERROR(IF(OR(AND(AA121="",AB121=""),AND(AA121=0,AB121=0),AND(AA121=CONCATENATE($D121,": "),AB121=""),AND(AA121=CONCATENATE($D121,": "),AB121=0)),"",MAX(Z$1:Z120)+1),"")</f>
        <v/>
      </c>
      <c r="AA121" s="138" t="str">
        <f ca="1">IFERROR(CONCATENATE($D121,": ",INDIRECT(ADDRESS(COUNTIF($D$1:$D121,$D121)+3,COLUMN($AS120),4,1,$D121))),"")</f>
        <v/>
      </c>
      <c r="AB121" s="138" t="str">
        <f ca="1">IFERROR(INDIRECT(ADDRESS(COUNTIF($D$1:$D121,$D121)+3,COLUMN($AT120),4,1,$D121)),"")</f>
        <v/>
      </c>
      <c r="AC121" s="138" t="str">
        <f t="shared" ca="1" si="9"/>
        <v/>
      </c>
      <c r="AD121" s="138" t="str">
        <f ca="1">IFERROR(IF(OR(AND(AE121="",AF121=""),AND(AE121=0,AF121=0),AND(AE121=CONCATENATE($D121,": "),AF121=""),AND(AE121=CONCATENATE($D121,": "),AF121=0)),"",MAX(AD$1:AD120)+1),"")</f>
        <v/>
      </c>
      <c r="AE121" s="138" t="str">
        <f ca="1">IFERROR(CONCATENATE($D121,": ",INDIRECT(ADDRESS(COUNTIF($D$1:$D121,$D121)+3,COLUMN($AV120),4,1,$D121))),"")</f>
        <v/>
      </c>
      <c r="AF121" s="138" t="str">
        <f ca="1">IFERROR(INDIRECT(ADDRESS(COUNTIF($D$1:$D121,$D121)+3,COLUMN($AW120),4,1,$D121)),"")</f>
        <v/>
      </c>
    </row>
    <row r="122" spans="4:32" x14ac:dyDescent="0.25">
      <c r="D122" s="138">
        <f t="shared" si="5"/>
        <v>0</v>
      </c>
      <c r="E122" s="138" t="str">
        <f>CONCATENATE("Hinweis ",COUNTIF($D$1:D121,D122)+1)</f>
        <v>Hinweis 49</v>
      </c>
      <c r="F122" s="138" t="str">
        <f ca="1">IFERROR(IF(OR(AND(G122="",H122=""),AND(G122=0,H122=0),AND(G122=CONCATENATE(D122,": "),H122=""),AND(G122=CONCATENATE(D122,": "),H122=0)),"",MAX(F$1:F121)+1),"")</f>
        <v/>
      </c>
      <c r="G122" s="138" t="str">
        <f ca="1">IFERROR(CONCATENATE($D122,": ",INDIRECT(ADDRESS(COUNTIF($D$1:$D122,$D122)+3,COLUMN($AG121),4,1,$D122))),"")</f>
        <v/>
      </c>
      <c r="H122" s="138" t="str">
        <f ca="1">IFERROR(INDIRECT(ADDRESS(COUNTIF($D$1:$D122,$D122)+3,COLUMN($AH121),4,1,$D122)),"")</f>
        <v/>
      </c>
      <c r="I122" s="138" t="str">
        <f>CONCATENATE("Abweichung ",COUNTIF($D$1:D121,D122)+1)</f>
        <v>Abweichung 49</v>
      </c>
      <c r="J122" s="138" t="str">
        <f ca="1">IFERROR(IF(OR(AND(K122="",L122=""),AND(K122=0,L122=0),AND(K122=CONCATENATE($D122,": "),L122=""),AND(K122=CONCATENATE($D122,": "),L122=0)),"",MAX(J$1:J121)+1),"")</f>
        <v/>
      </c>
      <c r="K122" s="138" t="str">
        <f ca="1">IFERROR(CONCATENATE($D122,": ",INDIRECT(ADDRESS(COUNTIF($D$1:$D122,$D122)+3,COLUMN($AJ121),4,1,$D122))),"")</f>
        <v/>
      </c>
      <c r="L122" s="138" t="str">
        <f ca="1">IFERROR(INDIRECT(ADDRESS(COUNTIF($D$1:$D122,$D122)+3,COLUMN($AK121),4,1,$D122)),"")</f>
        <v/>
      </c>
      <c r="M122" s="138"/>
      <c r="N122" s="138"/>
      <c r="O122" s="138" t="str">
        <f t="shared" si="6"/>
        <v>Hinweis 49</v>
      </c>
      <c r="P122" s="138" t="str">
        <f ca="1">IFERROR(IF(OR(AND(Q122="",R122=""),AND(Q122=0,R122=0),AND(Q122=CONCATENATE($D122,": "),R122=""),AND(Q122=CONCATENATE($D122,": "),R122=0)),"",MAX(P$1:P121)+1),"")</f>
        <v/>
      </c>
      <c r="Q122" s="138" t="str">
        <f ca="1">IFERROR(CONCATENATE($D122,": ",INDIRECT(ADDRESS(COUNTIF($D$1:$D122,$D122)+3,COLUMN($AM121),4,1,$D122))),"")</f>
        <v/>
      </c>
      <c r="R122" s="138" t="str">
        <f ca="1">IFERROR(INDIRECT(ADDRESS(COUNTIF($D$1:$D122,$D122)+3,COLUMN($AN121),4,1,$D122)),"")</f>
        <v/>
      </c>
      <c r="S122" s="138" t="str">
        <f t="shared" si="7"/>
        <v>Abweichung 49</v>
      </c>
      <c r="T122" s="138" t="str">
        <f ca="1">IFERROR(IF(OR(AND(U122="",V122=""),AND(U122=0,V122=0),AND(U122=CONCATENATE($D122,": "),V122=""),AND(U122=CONCATENATE($D122,": "),V122=0)),"",MAX(T$1:T121)+1),"")</f>
        <v/>
      </c>
      <c r="U122" s="138" t="str">
        <f ca="1">IFERROR(CONCATENATE($D122,": ",INDIRECT(ADDRESS(COUNTIF($D$1:$D122,$D122)+3,COLUMN($AP121),4,1,$D122))),"")</f>
        <v/>
      </c>
      <c r="V122" s="138" t="str">
        <f ca="1">IFERROR(INDIRECT(ADDRESS(COUNTIF($D$1:$D122,$D122)+3,COLUMN($AQ121),4,1,$D122)),"")</f>
        <v/>
      </c>
      <c r="W122" s="138"/>
      <c r="X122" s="138"/>
      <c r="Y122" s="138">
        <f t="shared" si="8"/>
        <v>0</v>
      </c>
      <c r="Z122" s="138" t="str">
        <f ca="1">IFERROR(IF(OR(AND(AA122="",AB122=""),AND(AA122=0,AB122=0),AND(AA122=CONCATENATE($D122,": "),AB122=""),AND(AA122=CONCATENATE($D122,": "),AB122=0)),"",MAX(Z$1:Z121)+1),"")</f>
        <v/>
      </c>
      <c r="AA122" s="138" t="str">
        <f ca="1">IFERROR(CONCATENATE($D122,": ",INDIRECT(ADDRESS(COUNTIF($D$1:$D122,$D122)+3,COLUMN($AS121),4,1,$D122))),"")</f>
        <v/>
      </c>
      <c r="AB122" s="138" t="str">
        <f ca="1">IFERROR(INDIRECT(ADDRESS(COUNTIF($D$1:$D122,$D122)+3,COLUMN($AT121),4,1,$D122)),"")</f>
        <v/>
      </c>
      <c r="AC122" s="138" t="str">
        <f t="shared" ca="1" si="9"/>
        <v/>
      </c>
      <c r="AD122" s="138" t="str">
        <f ca="1">IFERROR(IF(OR(AND(AE122="",AF122=""),AND(AE122=0,AF122=0),AND(AE122=CONCATENATE($D122,": "),AF122=""),AND(AE122=CONCATENATE($D122,": "),AF122=0)),"",MAX(AD$1:AD121)+1),"")</f>
        <v/>
      </c>
      <c r="AE122" s="138" t="str">
        <f ca="1">IFERROR(CONCATENATE($D122,": ",INDIRECT(ADDRESS(COUNTIF($D$1:$D122,$D122)+3,COLUMN($AV121),4,1,$D122))),"")</f>
        <v/>
      </c>
      <c r="AF122" s="138" t="str">
        <f ca="1">IFERROR(INDIRECT(ADDRESS(COUNTIF($D$1:$D122,$D122)+3,COLUMN($AW121),4,1,$D122)),"")</f>
        <v/>
      </c>
    </row>
    <row r="123" spans="4:32" x14ac:dyDescent="0.25">
      <c r="D123" s="138">
        <f t="shared" si="5"/>
        <v>0</v>
      </c>
      <c r="E123" s="138" t="str">
        <f>CONCATENATE("Hinweis ",COUNTIF($D$1:D122,D123)+1)</f>
        <v>Hinweis 50</v>
      </c>
      <c r="F123" s="138" t="str">
        <f ca="1">IFERROR(IF(OR(AND(G123="",H123=""),AND(G123=0,H123=0),AND(G123=CONCATENATE(D123,": "),H123=""),AND(G123=CONCATENATE(D123,": "),H123=0)),"",MAX(F$1:F122)+1),"")</f>
        <v/>
      </c>
      <c r="G123" s="138" t="str">
        <f ca="1">IFERROR(CONCATENATE($D123,": ",INDIRECT(ADDRESS(COUNTIF($D$1:$D123,$D123)+3,COLUMN($AG122),4,1,$D123))),"")</f>
        <v/>
      </c>
      <c r="H123" s="138" t="str">
        <f ca="1">IFERROR(INDIRECT(ADDRESS(COUNTIF($D$1:$D123,$D123)+3,COLUMN($AH122),4,1,$D123)),"")</f>
        <v/>
      </c>
      <c r="I123" s="138" t="str">
        <f>CONCATENATE("Abweichung ",COUNTIF($D$1:D122,D123)+1)</f>
        <v>Abweichung 50</v>
      </c>
      <c r="J123" s="138" t="str">
        <f ca="1">IFERROR(IF(OR(AND(K123="",L123=""),AND(K123=0,L123=0),AND(K123=CONCATENATE($D123,": "),L123=""),AND(K123=CONCATENATE($D123,": "),L123=0)),"",MAX(J$1:J122)+1),"")</f>
        <v/>
      </c>
      <c r="K123" s="138" t="str">
        <f ca="1">IFERROR(CONCATENATE($D123,": ",INDIRECT(ADDRESS(COUNTIF($D$1:$D123,$D123)+3,COLUMN($AJ122),4,1,$D123))),"")</f>
        <v/>
      </c>
      <c r="L123" s="138" t="str">
        <f ca="1">IFERROR(INDIRECT(ADDRESS(COUNTIF($D$1:$D123,$D123)+3,COLUMN($AK122),4,1,$D123)),"")</f>
        <v/>
      </c>
      <c r="M123" s="138"/>
      <c r="N123" s="138"/>
      <c r="O123" s="138" t="str">
        <f t="shared" si="6"/>
        <v>Hinweis 50</v>
      </c>
      <c r="P123" s="138" t="str">
        <f ca="1">IFERROR(IF(OR(AND(Q123="",R123=""),AND(Q123=0,R123=0),AND(Q123=CONCATENATE($D123,": "),R123=""),AND(Q123=CONCATENATE($D123,": "),R123=0)),"",MAX(P$1:P122)+1),"")</f>
        <v/>
      </c>
      <c r="Q123" s="138" t="str">
        <f ca="1">IFERROR(CONCATENATE($D123,": ",INDIRECT(ADDRESS(COUNTIF($D$1:$D123,$D123)+3,COLUMN($AM122),4,1,$D123))),"")</f>
        <v/>
      </c>
      <c r="R123" s="138" t="str">
        <f ca="1">IFERROR(INDIRECT(ADDRESS(COUNTIF($D$1:$D123,$D123)+3,COLUMN($AN122),4,1,$D123)),"")</f>
        <v/>
      </c>
      <c r="S123" s="138" t="str">
        <f t="shared" si="7"/>
        <v>Abweichung 50</v>
      </c>
      <c r="T123" s="138" t="str">
        <f ca="1">IFERROR(IF(OR(AND(U123="",V123=""),AND(U123=0,V123=0),AND(U123=CONCATENATE($D123,": "),V123=""),AND(U123=CONCATENATE($D123,": "),V123=0)),"",MAX(T$1:T122)+1),"")</f>
        <v/>
      </c>
      <c r="U123" s="138" t="str">
        <f ca="1">IFERROR(CONCATENATE($D123,": ",INDIRECT(ADDRESS(COUNTIF($D$1:$D123,$D123)+3,COLUMN($AP122),4,1,$D123))),"")</f>
        <v/>
      </c>
      <c r="V123" s="138" t="str">
        <f ca="1">IFERROR(INDIRECT(ADDRESS(COUNTIF($D$1:$D123,$D123)+3,COLUMN($AQ122),4,1,$D123)),"")</f>
        <v/>
      </c>
      <c r="W123" s="138"/>
      <c r="X123" s="138"/>
      <c r="Y123" s="138">
        <f t="shared" si="8"/>
        <v>0</v>
      </c>
      <c r="Z123" s="138" t="str">
        <f ca="1">IFERROR(IF(OR(AND(AA123="",AB123=""),AND(AA123=0,AB123=0),AND(AA123=CONCATENATE($D123,": "),AB123=""),AND(AA123=CONCATENATE($D123,": "),AB123=0)),"",MAX(Z$1:Z122)+1),"")</f>
        <v/>
      </c>
      <c r="AA123" s="138" t="str">
        <f ca="1">IFERROR(CONCATENATE($D123,": ",INDIRECT(ADDRESS(COUNTIF($D$1:$D123,$D123)+3,COLUMN($AS122),4,1,$D123))),"")</f>
        <v/>
      </c>
      <c r="AB123" s="138" t="str">
        <f ca="1">IFERROR(INDIRECT(ADDRESS(COUNTIF($D$1:$D123,$D123)+3,COLUMN($AT122),4,1,$D123)),"")</f>
        <v/>
      </c>
      <c r="AC123" s="138" t="str">
        <f t="shared" ca="1" si="9"/>
        <v/>
      </c>
      <c r="AD123" s="138" t="str">
        <f ca="1">IFERROR(IF(OR(AND(AE123="",AF123=""),AND(AE123=0,AF123=0),AND(AE123=CONCATENATE($D123,": "),AF123=""),AND(AE123=CONCATENATE($D123,": "),AF123=0)),"",MAX(AD$1:AD122)+1),"")</f>
        <v/>
      </c>
      <c r="AE123" s="138" t="str">
        <f ca="1">IFERROR(CONCATENATE($D123,": ",INDIRECT(ADDRESS(COUNTIF($D$1:$D123,$D123)+3,COLUMN($AV122),4,1,$D123))),"")</f>
        <v/>
      </c>
      <c r="AF123" s="138" t="str">
        <f ca="1">IFERROR(INDIRECT(ADDRESS(COUNTIF($D$1:$D123,$D123)+3,COLUMN($AW122),4,1,$D123)),"")</f>
        <v/>
      </c>
    </row>
    <row r="124" spans="4:32" x14ac:dyDescent="0.25">
      <c r="D124" s="138">
        <f t="shared" si="5"/>
        <v>0</v>
      </c>
      <c r="E124" s="138" t="str">
        <f>CONCATENATE("Hinweis ",COUNTIF($D$1:D123,D124)+1)</f>
        <v>Hinweis 51</v>
      </c>
      <c r="F124" s="138" t="str">
        <f ca="1">IFERROR(IF(OR(AND(G124="",H124=""),AND(G124=0,H124=0),AND(G124=CONCATENATE(D124,": "),H124=""),AND(G124=CONCATENATE(D124,": "),H124=0)),"",MAX(F$1:F123)+1),"")</f>
        <v/>
      </c>
      <c r="G124" s="138" t="str">
        <f ca="1">IFERROR(CONCATENATE($D124,": ",INDIRECT(ADDRESS(COUNTIF($D$1:$D124,$D124)+3,COLUMN($AG123),4,1,$D124))),"")</f>
        <v/>
      </c>
      <c r="H124" s="138" t="str">
        <f ca="1">IFERROR(INDIRECT(ADDRESS(COUNTIF($D$1:$D124,$D124)+3,COLUMN($AH123),4,1,$D124)),"")</f>
        <v/>
      </c>
      <c r="I124" s="138" t="str">
        <f>CONCATENATE("Abweichung ",COUNTIF($D$1:D123,D124)+1)</f>
        <v>Abweichung 51</v>
      </c>
      <c r="J124" s="138" t="str">
        <f ca="1">IFERROR(IF(OR(AND(K124="",L124=""),AND(K124=0,L124=0),AND(K124=CONCATENATE($D124,": "),L124=""),AND(K124=CONCATENATE($D124,": "),L124=0)),"",MAX(J$1:J123)+1),"")</f>
        <v/>
      </c>
      <c r="K124" s="138" t="str">
        <f ca="1">IFERROR(CONCATENATE($D124,": ",INDIRECT(ADDRESS(COUNTIF($D$1:$D124,$D124)+3,COLUMN($AJ123),4,1,$D124))),"")</f>
        <v/>
      </c>
      <c r="L124" s="138" t="str">
        <f ca="1">IFERROR(INDIRECT(ADDRESS(COUNTIF($D$1:$D124,$D124)+3,COLUMN($AK123),4,1,$D124)),"")</f>
        <v/>
      </c>
      <c r="M124" s="138"/>
      <c r="N124" s="138"/>
      <c r="O124" s="138" t="str">
        <f t="shared" si="6"/>
        <v>Hinweis 51</v>
      </c>
      <c r="P124" s="138" t="str">
        <f ca="1">IFERROR(IF(OR(AND(Q124="",R124=""),AND(Q124=0,R124=0),AND(Q124=CONCATENATE($D124,": "),R124=""),AND(Q124=CONCATENATE($D124,": "),R124=0)),"",MAX(P$1:P123)+1),"")</f>
        <v/>
      </c>
      <c r="Q124" s="138" t="str">
        <f ca="1">IFERROR(CONCATENATE($D124,": ",INDIRECT(ADDRESS(COUNTIF($D$1:$D124,$D124)+3,COLUMN($AM123),4,1,$D124))),"")</f>
        <v/>
      </c>
      <c r="R124" s="138" t="str">
        <f ca="1">IFERROR(INDIRECT(ADDRESS(COUNTIF($D$1:$D124,$D124)+3,COLUMN($AN123),4,1,$D124)),"")</f>
        <v/>
      </c>
      <c r="S124" s="138" t="str">
        <f t="shared" si="7"/>
        <v>Abweichung 51</v>
      </c>
      <c r="T124" s="138" t="str">
        <f ca="1">IFERROR(IF(OR(AND(U124="",V124=""),AND(U124=0,V124=0),AND(U124=CONCATENATE($D124,": "),V124=""),AND(U124=CONCATENATE($D124,": "),V124=0)),"",MAX(T$1:T123)+1),"")</f>
        <v/>
      </c>
      <c r="U124" s="138" t="str">
        <f ca="1">IFERROR(CONCATENATE($D124,": ",INDIRECT(ADDRESS(COUNTIF($D$1:$D124,$D124)+3,COLUMN($AP123),4,1,$D124))),"")</f>
        <v/>
      </c>
      <c r="V124" s="138" t="str">
        <f ca="1">IFERROR(INDIRECT(ADDRESS(COUNTIF($D$1:$D124,$D124)+3,COLUMN($AQ123),4,1,$D124)),"")</f>
        <v/>
      </c>
      <c r="W124" s="138"/>
      <c r="X124" s="138"/>
      <c r="Y124" s="138">
        <f t="shared" si="8"/>
        <v>0</v>
      </c>
      <c r="Z124" s="138" t="str">
        <f ca="1">IFERROR(IF(OR(AND(AA124="",AB124=""),AND(AA124=0,AB124=0),AND(AA124=CONCATENATE($D124,": "),AB124=""),AND(AA124=CONCATENATE($D124,": "),AB124=0)),"",MAX(Z$1:Z123)+1),"")</f>
        <v/>
      </c>
      <c r="AA124" s="138" t="str">
        <f ca="1">IFERROR(CONCATENATE($D124,": ",INDIRECT(ADDRESS(COUNTIF($D$1:$D124,$D124)+3,COLUMN($AS123),4,1,$D124))),"")</f>
        <v/>
      </c>
      <c r="AB124" s="138" t="str">
        <f ca="1">IFERROR(INDIRECT(ADDRESS(COUNTIF($D$1:$D124,$D124)+3,COLUMN($AT123),4,1,$D124)),"")</f>
        <v/>
      </c>
      <c r="AC124" s="138" t="str">
        <f t="shared" ca="1" si="9"/>
        <v/>
      </c>
      <c r="AD124" s="138" t="str">
        <f ca="1">IFERROR(IF(OR(AND(AE124="",AF124=""),AND(AE124=0,AF124=0),AND(AE124=CONCATENATE($D124,": "),AF124=""),AND(AE124=CONCATENATE($D124,": "),AF124=0)),"",MAX(AD$1:AD123)+1),"")</f>
        <v/>
      </c>
      <c r="AE124" s="138" t="str">
        <f ca="1">IFERROR(CONCATENATE($D124,": ",INDIRECT(ADDRESS(COUNTIF($D$1:$D124,$D124)+3,COLUMN($AV123),4,1,$D124))),"")</f>
        <v/>
      </c>
      <c r="AF124" s="138" t="str">
        <f ca="1">IFERROR(INDIRECT(ADDRESS(COUNTIF($D$1:$D124,$D124)+3,COLUMN($AW123),4,1,$D124)),"")</f>
        <v/>
      </c>
    </row>
    <row r="125" spans="4:32" x14ac:dyDescent="0.25">
      <c r="D125" s="138">
        <f t="shared" si="5"/>
        <v>0</v>
      </c>
      <c r="E125" s="138" t="str">
        <f>CONCATENATE("Hinweis ",COUNTIF($D$1:D124,D125)+1)</f>
        <v>Hinweis 52</v>
      </c>
      <c r="F125" s="138" t="str">
        <f ca="1">IFERROR(IF(OR(AND(G125="",H125=""),AND(G125=0,H125=0),AND(G125=CONCATENATE(D125,": "),H125=""),AND(G125=CONCATENATE(D125,": "),H125=0)),"",MAX(F$1:F124)+1),"")</f>
        <v/>
      </c>
      <c r="G125" s="138" t="str">
        <f ca="1">IFERROR(CONCATENATE($D125,": ",INDIRECT(ADDRESS(COUNTIF($D$1:$D125,$D125)+3,COLUMN($AG124),4,1,$D125))),"")</f>
        <v/>
      </c>
      <c r="H125" s="138" t="str">
        <f ca="1">IFERROR(INDIRECT(ADDRESS(COUNTIF($D$1:$D125,$D125)+3,COLUMN($AH124),4,1,$D125)),"")</f>
        <v/>
      </c>
      <c r="I125" s="138" t="str">
        <f>CONCATENATE("Abweichung ",COUNTIF($D$1:D124,D125)+1)</f>
        <v>Abweichung 52</v>
      </c>
      <c r="J125" s="138" t="str">
        <f ca="1">IFERROR(IF(OR(AND(K125="",L125=""),AND(K125=0,L125=0),AND(K125=CONCATENATE($D125,": "),L125=""),AND(K125=CONCATENATE($D125,": "),L125=0)),"",MAX(J$1:J124)+1),"")</f>
        <v/>
      </c>
      <c r="K125" s="138" t="str">
        <f ca="1">IFERROR(CONCATENATE($D125,": ",INDIRECT(ADDRESS(COUNTIF($D$1:$D125,$D125)+3,COLUMN($AJ124),4,1,$D125))),"")</f>
        <v/>
      </c>
      <c r="L125" s="138" t="str">
        <f ca="1">IFERROR(INDIRECT(ADDRESS(COUNTIF($D$1:$D125,$D125)+3,COLUMN($AK124),4,1,$D125)),"")</f>
        <v/>
      </c>
      <c r="M125" s="138"/>
      <c r="N125" s="138"/>
      <c r="O125" s="138" t="str">
        <f t="shared" si="6"/>
        <v>Hinweis 52</v>
      </c>
      <c r="P125" s="138" t="str">
        <f ca="1">IFERROR(IF(OR(AND(Q125="",R125=""),AND(Q125=0,R125=0),AND(Q125=CONCATENATE($D125,": "),R125=""),AND(Q125=CONCATENATE($D125,": "),R125=0)),"",MAX(P$1:P124)+1),"")</f>
        <v/>
      </c>
      <c r="Q125" s="138" t="str">
        <f ca="1">IFERROR(CONCATENATE($D125,": ",INDIRECT(ADDRESS(COUNTIF($D$1:$D125,$D125)+3,COLUMN($AM124),4,1,$D125))),"")</f>
        <v/>
      </c>
      <c r="R125" s="138" t="str">
        <f ca="1">IFERROR(INDIRECT(ADDRESS(COUNTIF($D$1:$D125,$D125)+3,COLUMN($AN124),4,1,$D125)),"")</f>
        <v/>
      </c>
      <c r="S125" s="138" t="str">
        <f t="shared" si="7"/>
        <v>Abweichung 52</v>
      </c>
      <c r="T125" s="138" t="str">
        <f ca="1">IFERROR(IF(OR(AND(U125="",V125=""),AND(U125=0,V125=0),AND(U125=CONCATENATE($D125,": "),V125=""),AND(U125=CONCATENATE($D125,": "),V125=0)),"",MAX(T$1:T124)+1),"")</f>
        <v/>
      </c>
      <c r="U125" s="138" t="str">
        <f ca="1">IFERROR(CONCATENATE($D125,": ",INDIRECT(ADDRESS(COUNTIF($D$1:$D125,$D125)+3,COLUMN($AP124),4,1,$D125))),"")</f>
        <v/>
      </c>
      <c r="V125" s="138" t="str">
        <f ca="1">IFERROR(INDIRECT(ADDRESS(COUNTIF($D$1:$D125,$D125)+3,COLUMN($AQ124),4,1,$D125)),"")</f>
        <v/>
      </c>
      <c r="W125" s="138"/>
      <c r="X125" s="138"/>
      <c r="Y125" s="138">
        <f t="shared" si="8"/>
        <v>0</v>
      </c>
      <c r="Z125" s="138" t="str">
        <f ca="1">IFERROR(IF(OR(AND(AA125="",AB125=""),AND(AA125=0,AB125=0),AND(AA125=CONCATENATE($D125,": "),AB125=""),AND(AA125=CONCATENATE($D125,": "),AB125=0)),"",MAX(Z$1:Z124)+1),"")</f>
        <v/>
      </c>
      <c r="AA125" s="138" t="str">
        <f ca="1">IFERROR(CONCATENATE($D125,": ",INDIRECT(ADDRESS(COUNTIF($D$1:$D125,$D125)+3,COLUMN($AS124),4,1,$D125))),"")</f>
        <v/>
      </c>
      <c r="AB125" s="138" t="str">
        <f ca="1">IFERROR(INDIRECT(ADDRESS(COUNTIF($D$1:$D125,$D125)+3,COLUMN($AT124),4,1,$D125)),"")</f>
        <v/>
      </c>
      <c r="AC125" s="138" t="str">
        <f t="shared" ca="1" si="9"/>
        <v/>
      </c>
      <c r="AD125" s="138" t="str">
        <f ca="1">IFERROR(IF(OR(AND(AE125="",AF125=""),AND(AE125=0,AF125=0),AND(AE125=CONCATENATE($D125,": "),AF125=""),AND(AE125=CONCATENATE($D125,": "),AF125=0)),"",MAX(AD$1:AD124)+1),"")</f>
        <v/>
      </c>
      <c r="AE125" s="138" t="str">
        <f ca="1">IFERROR(CONCATENATE($D125,": ",INDIRECT(ADDRESS(COUNTIF($D$1:$D125,$D125)+3,COLUMN($AV124),4,1,$D125))),"")</f>
        <v/>
      </c>
      <c r="AF125" s="138" t="str">
        <f ca="1">IFERROR(INDIRECT(ADDRESS(COUNTIF($D$1:$D125,$D125)+3,COLUMN($AW124),4,1,$D125)),"")</f>
        <v/>
      </c>
    </row>
    <row r="126" spans="4:32" x14ac:dyDescent="0.25">
      <c r="D126" s="138">
        <f t="shared" si="5"/>
        <v>0</v>
      </c>
      <c r="E126" s="138" t="str">
        <f>CONCATENATE("Hinweis ",COUNTIF($D$1:D125,D126)+1)</f>
        <v>Hinweis 53</v>
      </c>
      <c r="F126" s="138" t="str">
        <f ca="1">IFERROR(IF(OR(AND(G126="",H126=""),AND(G126=0,H126=0),AND(G126=CONCATENATE(D126,": "),H126=""),AND(G126=CONCATENATE(D126,": "),H126=0)),"",MAX(F$1:F125)+1),"")</f>
        <v/>
      </c>
      <c r="G126" s="138" t="str">
        <f ca="1">IFERROR(CONCATENATE($D126,": ",INDIRECT(ADDRESS(COUNTIF($D$1:$D126,$D126)+3,COLUMN($AG125),4,1,$D126))),"")</f>
        <v/>
      </c>
      <c r="H126" s="138" t="str">
        <f ca="1">IFERROR(INDIRECT(ADDRESS(COUNTIF($D$1:$D126,$D126)+3,COLUMN($AH125),4,1,$D126)),"")</f>
        <v/>
      </c>
      <c r="I126" s="138" t="str">
        <f>CONCATENATE("Abweichung ",COUNTIF($D$1:D125,D126)+1)</f>
        <v>Abweichung 53</v>
      </c>
      <c r="J126" s="138" t="str">
        <f ca="1">IFERROR(IF(OR(AND(K126="",L126=""),AND(K126=0,L126=0),AND(K126=CONCATENATE($D126,": "),L126=""),AND(K126=CONCATENATE($D126,": "),L126=0)),"",MAX(J$1:J125)+1),"")</f>
        <v/>
      </c>
      <c r="K126" s="138" t="str">
        <f ca="1">IFERROR(CONCATENATE($D126,": ",INDIRECT(ADDRESS(COUNTIF($D$1:$D126,$D126)+3,COLUMN($AJ125),4,1,$D126))),"")</f>
        <v/>
      </c>
      <c r="L126" s="138" t="str">
        <f ca="1">IFERROR(INDIRECT(ADDRESS(COUNTIF($D$1:$D126,$D126)+3,COLUMN($AK125),4,1,$D126)),"")</f>
        <v/>
      </c>
      <c r="M126" s="138"/>
      <c r="N126" s="138"/>
      <c r="O126" s="138" t="str">
        <f t="shared" si="6"/>
        <v>Hinweis 53</v>
      </c>
      <c r="P126" s="138" t="str">
        <f ca="1">IFERROR(IF(OR(AND(Q126="",R126=""),AND(Q126=0,R126=0),AND(Q126=CONCATENATE($D126,": "),R126=""),AND(Q126=CONCATENATE($D126,": "),R126=0)),"",MAX(P$1:P125)+1),"")</f>
        <v/>
      </c>
      <c r="Q126" s="138" t="str">
        <f ca="1">IFERROR(CONCATENATE($D126,": ",INDIRECT(ADDRESS(COUNTIF($D$1:$D126,$D126)+3,COLUMN($AM125),4,1,$D126))),"")</f>
        <v/>
      </c>
      <c r="R126" s="138" t="str">
        <f ca="1">IFERROR(INDIRECT(ADDRESS(COUNTIF($D$1:$D126,$D126)+3,COLUMN($AN125),4,1,$D126)),"")</f>
        <v/>
      </c>
      <c r="S126" s="138" t="str">
        <f t="shared" si="7"/>
        <v>Abweichung 53</v>
      </c>
      <c r="T126" s="138" t="str">
        <f ca="1">IFERROR(IF(OR(AND(U126="",V126=""),AND(U126=0,V126=0),AND(U126=CONCATENATE($D126,": "),V126=""),AND(U126=CONCATENATE($D126,": "),V126=0)),"",MAX(T$1:T125)+1),"")</f>
        <v/>
      </c>
      <c r="U126" s="138" t="str">
        <f ca="1">IFERROR(CONCATENATE($D126,": ",INDIRECT(ADDRESS(COUNTIF($D$1:$D126,$D126)+3,COLUMN($AP125),4,1,$D126))),"")</f>
        <v/>
      </c>
      <c r="V126" s="138" t="str">
        <f ca="1">IFERROR(INDIRECT(ADDRESS(COUNTIF($D$1:$D126,$D126)+3,COLUMN($AQ125),4,1,$D126)),"")</f>
        <v/>
      </c>
      <c r="W126" s="138"/>
      <c r="X126" s="138"/>
      <c r="Y126" s="138">
        <f t="shared" si="8"/>
        <v>0</v>
      </c>
      <c r="Z126" s="138" t="str">
        <f ca="1">IFERROR(IF(OR(AND(AA126="",AB126=""),AND(AA126=0,AB126=0),AND(AA126=CONCATENATE($D126,": "),AB126=""),AND(AA126=CONCATENATE($D126,": "),AB126=0)),"",MAX(Z$1:Z125)+1),"")</f>
        <v/>
      </c>
      <c r="AA126" s="138" t="str">
        <f ca="1">IFERROR(CONCATENATE($D126,": ",INDIRECT(ADDRESS(COUNTIF($D$1:$D126,$D126)+3,COLUMN($AS125),4,1,$D126))),"")</f>
        <v/>
      </c>
      <c r="AB126" s="138" t="str">
        <f ca="1">IFERROR(INDIRECT(ADDRESS(COUNTIF($D$1:$D126,$D126)+3,COLUMN($AT125),4,1,$D126)),"")</f>
        <v/>
      </c>
      <c r="AC126" s="138" t="str">
        <f t="shared" ca="1" si="9"/>
        <v/>
      </c>
      <c r="AD126" s="138" t="str">
        <f ca="1">IFERROR(IF(OR(AND(AE126="",AF126=""),AND(AE126=0,AF126=0),AND(AE126=CONCATENATE($D126,": "),AF126=""),AND(AE126=CONCATENATE($D126,": "),AF126=0)),"",MAX(AD$1:AD125)+1),"")</f>
        <v/>
      </c>
      <c r="AE126" s="138" t="str">
        <f ca="1">IFERROR(CONCATENATE($D126,": ",INDIRECT(ADDRESS(COUNTIF($D$1:$D126,$D126)+3,COLUMN($AV125),4,1,$D126))),"")</f>
        <v/>
      </c>
      <c r="AF126" s="138" t="str">
        <f ca="1">IFERROR(INDIRECT(ADDRESS(COUNTIF($D$1:$D126,$D126)+3,COLUMN($AW125),4,1,$D126)),"")</f>
        <v/>
      </c>
    </row>
    <row r="127" spans="4:32" x14ac:dyDescent="0.25">
      <c r="D127" s="138">
        <f t="shared" si="5"/>
        <v>0</v>
      </c>
      <c r="E127" s="138" t="str">
        <f>CONCATENATE("Hinweis ",COUNTIF($D$1:D126,D127)+1)</f>
        <v>Hinweis 54</v>
      </c>
      <c r="F127" s="138" t="str">
        <f ca="1">IFERROR(IF(OR(AND(G127="",H127=""),AND(G127=0,H127=0),AND(G127=CONCATENATE(D127,": "),H127=""),AND(G127=CONCATENATE(D127,": "),H127=0)),"",MAX(F$1:F126)+1),"")</f>
        <v/>
      </c>
      <c r="G127" s="138" t="str">
        <f ca="1">IFERROR(CONCATENATE($D127,": ",INDIRECT(ADDRESS(COUNTIF($D$1:$D127,$D127)+3,COLUMN($AG126),4,1,$D127))),"")</f>
        <v/>
      </c>
      <c r="H127" s="138" t="str">
        <f ca="1">IFERROR(INDIRECT(ADDRESS(COUNTIF($D$1:$D127,$D127)+3,COLUMN($AH126),4,1,$D127)),"")</f>
        <v/>
      </c>
      <c r="I127" s="138" t="str">
        <f>CONCATENATE("Abweichung ",COUNTIF($D$1:D126,D127)+1)</f>
        <v>Abweichung 54</v>
      </c>
      <c r="J127" s="138" t="str">
        <f ca="1">IFERROR(IF(OR(AND(K127="",L127=""),AND(K127=0,L127=0),AND(K127=CONCATENATE($D127,": "),L127=""),AND(K127=CONCATENATE($D127,": "),L127=0)),"",MAX(J$1:J126)+1),"")</f>
        <v/>
      </c>
      <c r="K127" s="138" t="str">
        <f ca="1">IFERROR(CONCATENATE($D127,": ",INDIRECT(ADDRESS(COUNTIF($D$1:$D127,$D127)+3,COLUMN($AJ126),4,1,$D127))),"")</f>
        <v/>
      </c>
      <c r="L127" s="138" t="str">
        <f ca="1">IFERROR(INDIRECT(ADDRESS(COUNTIF($D$1:$D127,$D127)+3,COLUMN($AK126),4,1,$D127)),"")</f>
        <v/>
      </c>
      <c r="M127" s="138"/>
      <c r="N127" s="138"/>
      <c r="O127" s="138" t="str">
        <f t="shared" si="6"/>
        <v>Hinweis 54</v>
      </c>
      <c r="P127" s="138" t="str">
        <f ca="1">IFERROR(IF(OR(AND(Q127="",R127=""),AND(Q127=0,R127=0),AND(Q127=CONCATENATE($D127,": "),R127=""),AND(Q127=CONCATENATE($D127,": "),R127=0)),"",MAX(P$1:P126)+1),"")</f>
        <v/>
      </c>
      <c r="Q127" s="138" t="str">
        <f ca="1">IFERROR(CONCATENATE($D127,": ",INDIRECT(ADDRESS(COUNTIF($D$1:$D127,$D127)+3,COLUMN($AM126),4,1,$D127))),"")</f>
        <v/>
      </c>
      <c r="R127" s="138" t="str">
        <f ca="1">IFERROR(INDIRECT(ADDRESS(COUNTIF($D$1:$D127,$D127)+3,COLUMN($AN126),4,1,$D127)),"")</f>
        <v/>
      </c>
      <c r="S127" s="138" t="str">
        <f t="shared" si="7"/>
        <v>Abweichung 54</v>
      </c>
      <c r="T127" s="138" t="str">
        <f ca="1">IFERROR(IF(OR(AND(U127="",V127=""),AND(U127=0,V127=0),AND(U127=CONCATENATE($D127,": "),V127=""),AND(U127=CONCATENATE($D127,": "),V127=0)),"",MAX(T$1:T126)+1),"")</f>
        <v/>
      </c>
      <c r="U127" s="138" t="str">
        <f ca="1">IFERROR(CONCATENATE($D127,": ",INDIRECT(ADDRESS(COUNTIF($D$1:$D127,$D127)+3,COLUMN($AP126),4,1,$D127))),"")</f>
        <v/>
      </c>
      <c r="V127" s="138" t="str">
        <f ca="1">IFERROR(INDIRECT(ADDRESS(COUNTIF($D$1:$D127,$D127)+3,COLUMN($AQ126),4,1,$D127)),"")</f>
        <v/>
      </c>
      <c r="W127" s="138"/>
      <c r="X127" s="138"/>
      <c r="Y127" s="138">
        <f t="shared" si="8"/>
        <v>0</v>
      </c>
      <c r="Z127" s="138" t="str">
        <f ca="1">IFERROR(IF(OR(AND(AA127="",AB127=""),AND(AA127=0,AB127=0),AND(AA127=CONCATENATE($D127,": "),AB127=""),AND(AA127=CONCATENATE($D127,": "),AB127=0)),"",MAX(Z$1:Z126)+1),"")</f>
        <v/>
      </c>
      <c r="AA127" s="138" t="str">
        <f ca="1">IFERROR(CONCATENATE($D127,": ",INDIRECT(ADDRESS(COUNTIF($D$1:$D127,$D127)+3,COLUMN($AS126),4,1,$D127))),"")</f>
        <v/>
      </c>
      <c r="AB127" s="138" t="str">
        <f ca="1">IFERROR(INDIRECT(ADDRESS(COUNTIF($D$1:$D127,$D127)+3,COLUMN($AT126),4,1,$D127)),"")</f>
        <v/>
      </c>
      <c r="AC127" s="138" t="str">
        <f t="shared" ca="1" si="9"/>
        <v/>
      </c>
      <c r="AD127" s="138" t="str">
        <f ca="1">IFERROR(IF(OR(AND(AE127="",AF127=""),AND(AE127=0,AF127=0),AND(AE127=CONCATENATE($D127,": "),AF127=""),AND(AE127=CONCATENATE($D127,": "),AF127=0)),"",MAX(AD$1:AD126)+1),"")</f>
        <v/>
      </c>
      <c r="AE127" s="138" t="str">
        <f ca="1">IFERROR(CONCATENATE($D127,": ",INDIRECT(ADDRESS(COUNTIF($D$1:$D127,$D127)+3,COLUMN($AV126),4,1,$D127))),"")</f>
        <v/>
      </c>
      <c r="AF127" s="138" t="str">
        <f ca="1">IFERROR(INDIRECT(ADDRESS(COUNTIF($D$1:$D127,$D127)+3,COLUMN($AW126),4,1,$D127)),"")</f>
        <v/>
      </c>
    </row>
    <row r="128" spans="4:32" x14ac:dyDescent="0.25">
      <c r="D128" s="138">
        <f t="shared" si="5"/>
        <v>0</v>
      </c>
      <c r="E128" s="138" t="str">
        <f>CONCATENATE("Hinweis ",COUNTIF($D$1:D127,D128)+1)</f>
        <v>Hinweis 55</v>
      </c>
      <c r="F128" s="138" t="str">
        <f ca="1">IFERROR(IF(OR(AND(G128="",H128=""),AND(G128=0,H128=0),AND(G128=CONCATENATE(D128,": "),H128=""),AND(G128=CONCATENATE(D128,": "),H128=0)),"",MAX(F$1:F127)+1),"")</f>
        <v/>
      </c>
      <c r="G128" s="138" t="str">
        <f ca="1">IFERROR(CONCATENATE($D128,": ",INDIRECT(ADDRESS(COUNTIF($D$1:$D128,$D128)+3,COLUMN($AG127),4,1,$D128))),"")</f>
        <v/>
      </c>
      <c r="H128" s="138" t="str">
        <f ca="1">IFERROR(INDIRECT(ADDRESS(COUNTIF($D$1:$D128,$D128)+3,COLUMN($AH127),4,1,$D128)),"")</f>
        <v/>
      </c>
      <c r="I128" s="138" t="str">
        <f>CONCATENATE("Abweichung ",COUNTIF($D$1:D127,D128)+1)</f>
        <v>Abweichung 55</v>
      </c>
      <c r="J128" s="138" t="str">
        <f ca="1">IFERROR(IF(OR(AND(K128="",L128=""),AND(K128=0,L128=0),AND(K128=CONCATENATE($D128,": "),L128=""),AND(K128=CONCATENATE($D128,": "),L128=0)),"",MAX(J$1:J127)+1),"")</f>
        <v/>
      </c>
      <c r="K128" s="138" t="str">
        <f ca="1">IFERROR(CONCATENATE($D128,": ",INDIRECT(ADDRESS(COUNTIF($D$1:$D128,$D128)+3,COLUMN($AJ127),4,1,$D128))),"")</f>
        <v/>
      </c>
      <c r="L128" s="138" t="str">
        <f ca="1">IFERROR(INDIRECT(ADDRESS(COUNTIF($D$1:$D128,$D128)+3,COLUMN($AK127),4,1,$D128)),"")</f>
        <v/>
      </c>
      <c r="M128" s="138"/>
      <c r="N128" s="138"/>
      <c r="O128" s="138" t="str">
        <f t="shared" si="6"/>
        <v>Hinweis 55</v>
      </c>
      <c r="P128" s="138" t="str">
        <f ca="1">IFERROR(IF(OR(AND(Q128="",R128=""),AND(Q128=0,R128=0),AND(Q128=CONCATENATE($D128,": "),R128=""),AND(Q128=CONCATENATE($D128,": "),R128=0)),"",MAX(P$1:P127)+1),"")</f>
        <v/>
      </c>
      <c r="Q128" s="138" t="str">
        <f ca="1">IFERROR(CONCATENATE($D128,": ",INDIRECT(ADDRESS(COUNTIF($D$1:$D128,$D128)+3,COLUMN($AM127),4,1,$D128))),"")</f>
        <v/>
      </c>
      <c r="R128" s="138" t="str">
        <f ca="1">IFERROR(INDIRECT(ADDRESS(COUNTIF($D$1:$D128,$D128)+3,COLUMN($AN127),4,1,$D128)),"")</f>
        <v/>
      </c>
      <c r="S128" s="138" t="str">
        <f t="shared" si="7"/>
        <v>Abweichung 55</v>
      </c>
      <c r="T128" s="138" t="str">
        <f ca="1">IFERROR(IF(OR(AND(U128="",V128=""),AND(U128=0,V128=0),AND(U128=CONCATENATE($D128,": "),V128=""),AND(U128=CONCATENATE($D128,": "),V128=0)),"",MAX(T$1:T127)+1),"")</f>
        <v/>
      </c>
      <c r="U128" s="138" t="str">
        <f ca="1">IFERROR(CONCATENATE($D128,": ",INDIRECT(ADDRESS(COUNTIF($D$1:$D128,$D128)+3,COLUMN($AP127),4,1,$D128))),"")</f>
        <v/>
      </c>
      <c r="V128" s="138" t="str">
        <f ca="1">IFERROR(INDIRECT(ADDRESS(COUNTIF($D$1:$D128,$D128)+3,COLUMN($AQ127),4,1,$D128)),"")</f>
        <v/>
      </c>
      <c r="W128" s="138"/>
      <c r="X128" s="138"/>
      <c r="Y128" s="138">
        <f t="shared" si="8"/>
        <v>0</v>
      </c>
      <c r="Z128" s="138" t="str">
        <f ca="1">IFERROR(IF(OR(AND(AA128="",AB128=""),AND(AA128=0,AB128=0),AND(AA128=CONCATENATE($D128,": "),AB128=""),AND(AA128=CONCATENATE($D128,": "),AB128=0)),"",MAX(Z$1:Z127)+1),"")</f>
        <v/>
      </c>
      <c r="AA128" s="138" t="str">
        <f ca="1">IFERROR(CONCATENATE($D128,": ",INDIRECT(ADDRESS(COUNTIF($D$1:$D128,$D128)+3,COLUMN($AS127),4,1,$D128))),"")</f>
        <v/>
      </c>
      <c r="AB128" s="138" t="str">
        <f ca="1">IFERROR(INDIRECT(ADDRESS(COUNTIF($D$1:$D128,$D128)+3,COLUMN($AT127),4,1,$D128)),"")</f>
        <v/>
      </c>
      <c r="AC128" s="138" t="str">
        <f t="shared" ca="1" si="9"/>
        <v/>
      </c>
      <c r="AD128" s="138" t="str">
        <f ca="1">IFERROR(IF(OR(AND(AE128="",AF128=""),AND(AE128=0,AF128=0),AND(AE128=CONCATENATE($D128,": "),AF128=""),AND(AE128=CONCATENATE($D128,": "),AF128=0)),"",MAX(AD$1:AD127)+1),"")</f>
        <v/>
      </c>
      <c r="AE128" s="138" t="str">
        <f ca="1">IFERROR(CONCATENATE($D128,": ",INDIRECT(ADDRESS(COUNTIF($D$1:$D128,$D128)+3,COLUMN($AV127),4,1,$D128))),"")</f>
        <v/>
      </c>
      <c r="AF128" s="138" t="str">
        <f ca="1">IFERROR(INDIRECT(ADDRESS(COUNTIF($D$1:$D128,$D128)+3,COLUMN($AW127),4,1,$D128)),"")</f>
        <v/>
      </c>
    </row>
    <row r="129" spans="4:32" x14ac:dyDescent="0.25">
      <c r="D129" s="138">
        <f t="shared" si="5"/>
        <v>0</v>
      </c>
      <c r="E129" s="138" t="str">
        <f>CONCATENATE("Hinweis ",COUNTIF($D$1:D128,D129)+1)</f>
        <v>Hinweis 56</v>
      </c>
      <c r="F129" s="138" t="str">
        <f ca="1">IFERROR(IF(OR(AND(G129="",H129=""),AND(G129=0,H129=0),AND(G129=CONCATENATE(D129,": "),H129=""),AND(G129=CONCATENATE(D129,": "),H129=0)),"",MAX(F$1:F128)+1),"")</f>
        <v/>
      </c>
      <c r="G129" s="138" t="str">
        <f ca="1">IFERROR(CONCATENATE($D129,": ",INDIRECT(ADDRESS(COUNTIF($D$1:$D129,$D129)+3,COLUMN($AG128),4,1,$D129))),"")</f>
        <v/>
      </c>
      <c r="H129" s="138" t="str">
        <f ca="1">IFERROR(INDIRECT(ADDRESS(COUNTIF($D$1:$D129,$D129)+3,COLUMN($AH128),4,1,$D129)),"")</f>
        <v/>
      </c>
      <c r="I129" s="138" t="str">
        <f>CONCATENATE("Abweichung ",COUNTIF($D$1:D128,D129)+1)</f>
        <v>Abweichung 56</v>
      </c>
      <c r="J129" s="138" t="str">
        <f ca="1">IFERROR(IF(OR(AND(K129="",L129=""),AND(K129=0,L129=0),AND(K129=CONCATENATE($D129,": "),L129=""),AND(K129=CONCATENATE($D129,": "),L129=0)),"",MAX(J$1:J128)+1),"")</f>
        <v/>
      </c>
      <c r="K129" s="138" t="str">
        <f ca="1">IFERROR(CONCATENATE($D129,": ",INDIRECT(ADDRESS(COUNTIF($D$1:$D129,$D129)+3,COLUMN($AJ128),4,1,$D129))),"")</f>
        <v/>
      </c>
      <c r="L129" s="138" t="str">
        <f ca="1">IFERROR(INDIRECT(ADDRESS(COUNTIF($D$1:$D129,$D129)+3,COLUMN($AK128),4,1,$D129)),"")</f>
        <v/>
      </c>
      <c r="M129" s="138"/>
      <c r="N129" s="138"/>
      <c r="O129" s="138" t="str">
        <f t="shared" si="6"/>
        <v>Hinweis 56</v>
      </c>
      <c r="P129" s="138" t="str">
        <f ca="1">IFERROR(IF(OR(AND(Q129="",R129=""),AND(Q129=0,R129=0),AND(Q129=CONCATENATE($D129,": "),R129=""),AND(Q129=CONCATENATE($D129,": "),R129=0)),"",MAX(P$1:P128)+1),"")</f>
        <v/>
      </c>
      <c r="Q129" s="138" t="str">
        <f ca="1">IFERROR(CONCATENATE($D129,": ",INDIRECT(ADDRESS(COUNTIF($D$1:$D129,$D129)+3,COLUMN($AM128),4,1,$D129))),"")</f>
        <v/>
      </c>
      <c r="R129" s="138" t="str">
        <f ca="1">IFERROR(INDIRECT(ADDRESS(COUNTIF($D$1:$D129,$D129)+3,COLUMN($AN128),4,1,$D129)),"")</f>
        <v/>
      </c>
      <c r="S129" s="138" t="str">
        <f t="shared" si="7"/>
        <v>Abweichung 56</v>
      </c>
      <c r="T129" s="138" t="str">
        <f ca="1">IFERROR(IF(OR(AND(U129="",V129=""),AND(U129=0,V129=0),AND(U129=CONCATENATE($D129,": "),V129=""),AND(U129=CONCATENATE($D129,": "),V129=0)),"",MAX(T$1:T128)+1),"")</f>
        <v/>
      </c>
      <c r="U129" s="138" t="str">
        <f ca="1">IFERROR(CONCATENATE($D129,": ",INDIRECT(ADDRESS(COUNTIF($D$1:$D129,$D129)+3,COLUMN($AP128),4,1,$D129))),"")</f>
        <v/>
      </c>
      <c r="V129" s="138" t="str">
        <f ca="1">IFERROR(INDIRECT(ADDRESS(COUNTIF($D$1:$D129,$D129)+3,COLUMN($AQ128),4,1,$D129)),"")</f>
        <v/>
      </c>
      <c r="W129" s="138"/>
      <c r="X129" s="138"/>
      <c r="Y129" s="138">
        <f t="shared" si="8"/>
        <v>0</v>
      </c>
      <c r="Z129" s="138" t="str">
        <f ca="1">IFERROR(IF(OR(AND(AA129="",AB129=""),AND(AA129=0,AB129=0),AND(AA129=CONCATENATE($D129,": "),AB129=""),AND(AA129=CONCATENATE($D129,": "),AB129=0)),"",MAX(Z$1:Z128)+1),"")</f>
        <v/>
      </c>
      <c r="AA129" s="138" t="str">
        <f ca="1">IFERROR(CONCATENATE($D129,": ",INDIRECT(ADDRESS(COUNTIF($D$1:$D129,$D129)+3,COLUMN($AS128),4,1,$D129))),"")</f>
        <v/>
      </c>
      <c r="AB129" s="138" t="str">
        <f ca="1">IFERROR(INDIRECT(ADDRESS(COUNTIF($D$1:$D129,$D129)+3,COLUMN($AT128),4,1,$D129)),"")</f>
        <v/>
      </c>
      <c r="AC129" s="138" t="str">
        <f t="shared" ca="1" si="9"/>
        <v/>
      </c>
      <c r="AD129" s="138" t="str">
        <f ca="1">IFERROR(IF(OR(AND(AE129="",AF129=""),AND(AE129=0,AF129=0),AND(AE129=CONCATENATE($D129,": "),AF129=""),AND(AE129=CONCATENATE($D129,": "),AF129=0)),"",MAX(AD$1:AD128)+1),"")</f>
        <v/>
      </c>
      <c r="AE129" s="138" t="str">
        <f ca="1">IFERROR(CONCATENATE($D129,": ",INDIRECT(ADDRESS(COUNTIF($D$1:$D129,$D129)+3,COLUMN($AV128),4,1,$D129))),"")</f>
        <v/>
      </c>
      <c r="AF129" s="138" t="str">
        <f ca="1">IFERROR(INDIRECT(ADDRESS(COUNTIF($D$1:$D129,$D129)+3,COLUMN($AW128),4,1,$D129)),"")</f>
        <v/>
      </c>
    </row>
    <row r="130" spans="4:32" x14ac:dyDescent="0.25">
      <c r="D130" s="138">
        <f t="shared" si="5"/>
        <v>0</v>
      </c>
      <c r="E130" s="138" t="str">
        <f>CONCATENATE("Hinweis ",COUNTIF($D$1:D129,D130)+1)</f>
        <v>Hinweis 57</v>
      </c>
      <c r="F130" s="138" t="str">
        <f ca="1">IFERROR(IF(OR(AND(G130="",H130=""),AND(G130=0,H130=0),AND(G130=CONCATENATE(D130,": "),H130=""),AND(G130=CONCATENATE(D130,": "),H130=0)),"",MAX(F$1:F129)+1),"")</f>
        <v/>
      </c>
      <c r="G130" s="138" t="str">
        <f ca="1">IFERROR(CONCATENATE($D130,": ",INDIRECT(ADDRESS(COUNTIF($D$1:$D130,$D130)+3,COLUMN($AG129),4,1,$D130))),"")</f>
        <v/>
      </c>
      <c r="H130" s="138" t="str">
        <f ca="1">IFERROR(INDIRECT(ADDRESS(COUNTIF($D$1:$D130,$D130)+3,COLUMN($AH129),4,1,$D130)),"")</f>
        <v/>
      </c>
      <c r="I130" s="138" t="str">
        <f>CONCATENATE("Abweichung ",COUNTIF($D$1:D129,D130)+1)</f>
        <v>Abweichung 57</v>
      </c>
      <c r="J130" s="138" t="str">
        <f ca="1">IFERROR(IF(OR(AND(K130="",L130=""),AND(K130=0,L130=0),AND(K130=CONCATENATE($D130,": "),L130=""),AND(K130=CONCATENATE($D130,": "),L130=0)),"",MAX(J$1:J129)+1),"")</f>
        <v/>
      </c>
      <c r="K130" s="138" t="str">
        <f ca="1">IFERROR(CONCATENATE($D130,": ",INDIRECT(ADDRESS(COUNTIF($D$1:$D130,$D130)+3,COLUMN($AJ129),4,1,$D130))),"")</f>
        <v/>
      </c>
      <c r="L130" s="138" t="str">
        <f ca="1">IFERROR(INDIRECT(ADDRESS(COUNTIF($D$1:$D130,$D130)+3,COLUMN($AK129),4,1,$D130)),"")</f>
        <v/>
      </c>
      <c r="M130" s="138"/>
      <c r="N130" s="138"/>
      <c r="O130" s="138" t="str">
        <f t="shared" si="6"/>
        <v>Hinweis 57</v>
      </c>
      <c r="P130" s="138" t="str">
        <f ca="1">IFERROR(IF(OR(AND(Q130="",R130=""),AND(Q130=0,R130=0),AND(Q130=CONCATENATE($D130,": "),R130=""),AND(Q130=CONCATENATE($D130,": "),R130=0)),"",MAX(P$1:P129)+1),"")</f>
        <v/>
      </c>
      <c r="Q130" s="138" t="str">
        <f ca="1">IFERROR(CONCATENATE($D130,": ",INDIRECT(ADDRESS(COUNTIF($D$1:$D130,$D130)+3,COLUMN($AM129),4,1,$D130))),"")</f>
        <v/>
      </c>
      <c r="R130" s="138" t="str">
        <f ca="1">IFERROR(INDIRECT(ADDRESS(COUNTIF($D$1:$D130,$D130)+3,COLUMN($AN129),4,1,$D130)),"")</f>
        <v/>
      </c>
      <c r="S130" s="138" t="str">
        <f t="shared" si="7"/>
        <v>Abweichung 57</v>
      </c>
      <c r="T130" s="138" t="str">
        <f ca="1">IFERROR(IF(OR(AND(U130="",V130=""),AND(U130=0,V130=0),AND(U130=CONCATENATE($D130,": "),V130=""),AND(U130=CONCATENATE($D130,": "),V130=0)),"",MAX(T$1:T129)+1),"")</f>
        <v/>
      </c>
      <c r="U130" s="138" t="str">
        <f ca="1">IFERROR(CONCATENATE($D130,": ",INDIRECT(ADDRESS(COUNTIF($D$1:$D130,$D130)+3,COLUMN($AP129),4,1,$D130))),"")</f>
        <v/>
      </c>
      <c r="V130" s="138" t="str">
        <f ca="1">IFERROR(INDIRECT(ADDRESS(COUNTIF($D$1:$D130,$D130)+3,COLUMN($AQ129),4,1,$D130)),"")</f>
        <v/>
      </c>
      <c r="W130" s="138"/>
      <c r="X130" s="138"/>
      <c r="Y130" s="138">
        <f t="shared" si="8"/>
        <v>0</v>
      </c>
      <c r="Z130" s="138" t="str">
        <f ca="1">IFERROR(IF(OR(AND(AA130="",AB130=""),AND(AA130=0,AB130=0),AND(AA130=CONCATENATE($D130,": "),AB130=""),AND(AA130=CONCATENATE($D130,": "),AB130=0)),"",MAX(Z$1:Z129)+1),"")</f>
        <v/>
      </c>
      <c r="AA130" s="138" t="str">
        <f ca="1">IFERROR(CONCATENATE($D130,": ",INDIRECT(ADDRESS(COUNTIF($D$1:$D130,$D130)+3,COLUMN($AS129),4,1,$D130))),"")</f>
        <v/>
      </c>
      <c r="AB130" s="138" t="str">
        <f ca="1">IFERROR(INDIRECT(ADDRESS(COUNTIF($D$1:$D130,$D130)+3,COLUMN($AT129),4,1,$D130)),"")</f>
        <v/>
      </c>
      <c r="AC130" s="138" t="str">
        <f t="shared" ca="1" si="9"/>
        <v/>
      </c>
      <c r="AD130" s="138" t="str">
        <f ca="1">IFERROR(IF(OR(AND(AE130="",AF130=""),AND(AE130=0,AF130=0),AND(AE130=CONCATENATE($D130,": "),AF130=""),AND(AE130=CONCATENATE($D130,": "),AF130=0)),"",MAX(AD$1:AD129)+1),"")</f>
        <v/>
      </c>
      <c r="AE130" s="138" t="str">
        <f ca="1">IFERROR(CONCATENATE($D130,": ",INDIRECT(ADDRESS(COUNTIF($D$1:$D130,$D130)+3,COLUMN($AV129),4,1,$D130))),"")</f>
        <v/>
      </c>
      <c r="AF130" s="138" t="str">
        <f ca="1">IFERROR(INDIRECT(ADDRESS(COUNTIF($D$1:$D130,$D130)+3,COLUMN($AW129),4,1,$D130)),"")</f>
        <v/>
      </c>
    </row>
    <row r="131" spans="4:32" x14ac:dyDescent="0.25">
      <c r="D131" s="138">
        <f t="shared" ref="D131:D194" si="10">VLOOKUP(ROUNDUP((ROW(D131)-1)/$C$2,0),$A$2:$B$15,2,0)</f>
        <v>0</v>
      </c>
      <c r="E131" s="138" t="str">
        <f>CONCATENATE("Hinweis ",COUNTIF($D$1:D130,D131)+1)</f>
        <v>Hinweis 58</v>
      </c>
      <c r="F131" s="138" t="str">
        <f ca="1">IFERROR(IF(OR(AND(G131="",H131=""),AND(G131=0,H131=0),AND(G131=CONCATENATE(D131,": "),H131=""),AND(G131=CONCATENATE(D131,": "),H131=0)),"",MAX(F$1:F130)+1),"")</f>
        <v/>
      </c>
      <c r="G131" s="138" t="str">
        <f ca="1">IFERROR(CONCATENATE($D131,": ",INDIRECT(ADDRESS(COUNTIF($D$1:$D131,$D131)+3,COLUMN($AG130),4,1,$D131))),"")</f>
        <v/>
      </c>
      <c r="H131" s="138" t="str">
        <f ca="1">IFERROR(INDIRECT(ADDRESS(COUNTIF($D$1:$D131,$D131)+3,COLUMN($AH130),4,1,$D131)),"")</f>
        <v/>
      </c>
      <c r="I131" s="138" t="str">
        <f>CONCATENATE("Abweichung ",COUNTIF($D$1:D130,D131)+1)</f>
        <v>Abweichung 58</v>
      </c>
      <c r="J131" s="138" t="str">
        <f ca="1">IFERROR(IF(OR(AND(K131="",L131=""),AND(K131=0,L131=0),AND(K131=CONCATENATE($D131,": "),L131=""),AND(K131=CONCATENATE($D131,": "),L131=0)),"",MAX(J$1:J130)+1),"")</f>
        <v/>
      </c>
      <c r="K131" s="138" t="str">
        <f ca="1">IFERROR(CONCATENATE($D131,": ",INDIRECT(ADDRESS(COUNTIF($D$1:$D131,$D131)+3,COLUMN($AJ130),4,1,$D131))),"")</f>
        <v/>
      </c>
      <c r="L131" s="138" t="str">
        <f ca="1">IFERROR(INDIRECT(ADDRESS(COUNTIF($D$1:$D131,$D131)+3,COLUMN($AK130),4,1,$D131)),"")</f>
        <v/>
      </c>
      <c r="M131" s="138"/>
      <c r="N131" s="138"/>
      <c r="O131" s="138" t="str">
        <f t="shared" ref="O131:O194" si="11">E131</f>
        <v>Hinweis 58</v>
      </c>
      <c r="P131" s="138" t="str">
        <f ca="1">IFERROR(IF(OR(AND(Q131="",R131=""),AND(Q131=0,R131=0),AND(Q131=CONCATENATE($D131,": "),R131=""),AND(Q131=CONCATENATE($D131,": "),R131=0)),"",MAX(P$1:P130)+1),"")</f>
        <v/>
      </c>
      <c r="Q131" s="138" t="str">
        <f ca="1">IFERROR(CONCATENATE($D131,": ",INDIRECT(ADDRESS(COUNTIF($D$1:$D131,$D131)+3,COLUMN($AM130),4,1,$D131))),"")</f>
        <v/>
      </c>
      <c r="R131" s="138" t="str">
        <f ca="1">IFERROR(INDIRECT(ADDRESS(COUNTIF($D$1:$D131,$D131)+3,COLUMN($AN130),4,1,$D131)),"")</f>
        <v/>
      </c>
      <c r="S131" s="138" t="str">
        <f t="shared" ref="S131:S194" si="12">I131</f>
        <v>Abweichung 58</v>
      </c>
      <c r="T131" s="138" t="str">
        <f ca="1">IFERROR(IF(OR(AND(U131="",V131=""),AND(U131=0,V131=0),AND(U131=CONCATENATE($D131,": "),V131=""),AND(U131=CONCATENATE($D131,": "),V131=0)),"",MAX(T$1:T130)+1),"")</f>
        <v/>
      </c>
      <c r="U131" s="138" t="str">
        <f ca="1">IFERROR(CONCATENATE($D131,": ",INDIRECT(ADDRESS(COUNTIF($D$1:$D131,$D131)+3,COLUMN($AP130),4,1,$D131))),"")</f>
        <v/>
      </c>
      <c r="V131" s="138" t="str">
        <f ca="1">IFERROR(INDIRECT(ADDRESS(COUNTIF($D$1:$D131,$D131)+3,COLUMN($AQ130),4,1,$D131)),"")</f>
        <v/>
      </c>
      <c r="W131" s="138"/>
      <c r="X131" s="138"/>
      <c r="Y131" s="138">
        <f t="shared" ref="Y131:Y194" si="13">N131</f>
        <v>0</v>
      </c>
      <c r="Z131" s="138" t="str">
        <f ca="1">IFERROR(IF(OR(AND(AA131="",AB131=""),AND(AA131=0,AB131=0),AND(AA131=CONCATENATE($D131,": "),AB131=""),AND(AA131=CONCATENATE($D131,": "),AB131=0)),"",MAX(Z$1:Z130)+1),"")</f>
        <v/>
      </c>
      <c r="AA131" s="138" t="str">
        <f ca="1">IFERROR(CONCATENATE($D131,": ",INDIRECT(ADDRESS(COUNTIF($D$1:$D131,$D131)+3,COLUMN($AS130),4,1,$D131))),"")</f>
        <v/>
      </c>
      <c r="AB131" s="138" t="str">
        <f ca="1">IFERROR(INDIRECT(ADDRESS(COUNTIF($D$1:$D131,$D131)+3,COLUMN($AT130),4,1,$D131)),"")</f>
        <v/>
      </c>
      <c r="AC131" s="138" t="str">
        <f t="shared" ref="AC131:AC194" ca="1" si="14">R131</f>
        <v/>
      </c>
      <c r="AD131" s="138" t="str">
        <f ca="1">IFERROR(IF(OR(AND(AE131="",AF131=""),AND(AE131=0,AF131=0),AND(AE131=CONCATENATE($D131,": "),AF131=""),AND(AE131=CONCATENATE($D131,": "),AF131=0)),"",MAX(AD$1:AD130)+1),"")</f>
        <v/>
      </c>
      <c r="AE131" s="138" t="str">
        <f ca="1">IFERROR(CONCATENATE($D131,": ",INDIRECT(ADDRESS(COUNTIF($D$1:$D131,$D131)+3,COLUMN($AV130),4,1,$D131))),"")</f>
        <v/>
      </c>
      <c r="AF131" s="138" t="str">
        <f ca="1">IFERROR(INDIRECT(ADDRESS(COUNTIF($D$1:$D131,$D131)+3,COLUMN($AW130),4,1,$D131)),"")</f>
        <v/>
      </c>
    </row>
    <row r="132" spans="4:32" x14ac:dyDescent="0.25">
      <c r="D132" s="138">
        <f t="shared" si="10"/>
        <v>0</v>
      </c>
      <c r="E132" s="138" t="str">
        <f>CONCATENATE("Hinweis ",COUNTIF($D$1:D131,D132)+1)</f>
        <v>Hinweis 59</v>
      </c>
      <c r="F132" s="138" t="str">
        <f ca="1">IFERROR(IF(OR(AND(G132="",H132=""),AND(G132=0,H132=0),AND(G132=CONCATENATE(D132,": "),H132=""),AND(G132=CONCATENATE(D132,": "),H132=0)),"",MAX(F$1:F131)+1),"")</f>
        <v/>
      </c>
      <c r="G132" s="138" t="str">
        <f ca="1">IFERROR(CONCATENATE($D132,": ",INDIRECT(ADDRESS(COUNTIF($D$1:$D132,$D132)+3,COLUMN($AG131),4,1,$D132))),"")</f>
        <v/>
      </c>
      <c r="H132" s="138" t="str">
        <f ca="1">IFERROR(INDIRECT(ADDRESS(COUNTIF($D$1:$D132,$D132)+3,COLUMN($AH131),4,1,$D132)),"")</f>
        <v/>
      </c>
      <c r="I132" s="138" t="str">
        <f>CONCATENATE("Abweichung ",COUNTIF($D$1:D131,D132)+1)</f>
        <v>Abweichung 59</v>
      </c>
      <c r="J132" s="138" t="str">
        <f ca="1">IFERROR(IF(OR(AND(K132="",L132=""),AND(K132=0,L132=0),AND(K132=CONCATENATE($D132,": "),L132=""),AND(K132=CONCATENATE($D132,": "),L132=0)),"",MAX(J$1:J131)+1),"")</f>
        <v/>
      </c>
      <c r="K132" s="138" t="str">
        <f ca="1">IFERROR(CONCATENATE($D132,": ",INDIRECT(ADDRESS(COUNTIF($D$1:$D132,$D132)+3,COLUMN($AJ131),4,1,$D132))),"")</f>
        <v/>
      </c>
      <c r="L132" s="138" t="str">
        <f ca="1">IFERROR(INDIRECT(ADDRESS(COUNTIF($D$1:$D132,$D132)+3,COLUMN($AK131),4,1,$D132)),"")</f>
        <v/>
      </c>
      <c r="M132" s="138"/>
      <c r="N132" s="138"/>
      <c r="O132" s="138" t="str">
        <f t="shared" si="11"/>
        <v>Hinweis 59</v>
      </c>
      <c r="P132" s="138" t="str">
        <f ca="1">IFERROR(IF(OR(AND(Q132="",R132=""),AND(Q132=0,R132=0),AND(Q132=CONCATENATE($D132,": "),R132=""),AND(Q132=CONCATENATE($D132,": "),R132=0)),"",MAX(P$1:P131)+1),"")</f>
        <v/>
      </c>
      <c r="Q132" s="138" t="str">
        <f ca="1">IFERROR(CONCATENATE($D132,": ",INDIRECT(ADDRESS(COUNTIF($D$1:$D132,$D132)+3,COLUMN($AM131),4,1,$D132))),"")</f>
        <v/>
      </c>
      <c r="R132" s="138" t="str">
        <f ca="1">IFERROR(INDIRECT(ADDRESS(COUNTIF($D$1:$D132,$D132)+3,COLUMN($AN131),4,1,$D132)),"")</f>
        <v/>
      </c>
      <c r="S132" s="138" t="str">
        <f t="shared" si="12"/>
        <v>Abweichung 59</v>
      </c>
      <c r="T132" s="138" t="str">
        <f ca="1">IFERROR(IF(OR(AND(U132="",V132=""),AND(U132=0,V132=0),AND(U132=CONCATENATE($D132,": "),V132=""),AND(U132=CONCATENATE($D132,": "),V132=0)),"",MAX(T$1:T131)+1),"")</f>
        <v/>
      </c>
      <c r="U132" s="138" t="str">
        <f ca="1">IFERROR(CONCATENATE($D132,": ",INDIRECT(ADDRESS(COUNTIF($D$1:$D132,$D132)+3,COLUMN($AP131),4,1,$D132))),"")</f>
        <v/>
      </c>
      <c r="V132" s="138" t="str">
        <f ca="1">IFERROR(INDIRECT(ADDRESS(COUNTIF($D$1:$D132,$D132)+3,COLUMN($AQ131),4,1,$D132)),"")</f>
        <v/>
      </c>
      <c r="W132" s="138"/>
      <c r="X132" s="138"/>
      <c r="Y132" s="138">
        <f t="shared" si="13"/>
        <v>0</v>
      </c>
      <c r="Z132" s="138" t="str">
        <f ca="1">IFERROR(IF(OR(AND(AA132="",AB132=""),AND(AA132=0,AB132=0),AND(AA132=CONCATENATE($D132,": "),AB132=""),AND(AA132=CONCATENATE($D132,": "),AB132=0)),"",MAX(Z$1:Z131)+1),"")</f>
        <v/>
      </c>
      <c r="AA132" s="138" t="str">
        <f ca="1">IFERROR(CONCATENATE($D132,": ",INDIRECT(ADDRESS(COUNTIF($D$1:$D132,$D132)+3,COLUMN($AS131),4,1,$D132))),"")</f>
        <v/>
      </c>
      <c r="AB132" s="138" t="str">
        <f ca="1">IFERROR(INDIRECT(ADDRESS(COUNTIF($D$1:$D132,$D132)+3,COLUMN($AT131),4,1,$D132)),"")</f>
        <v/>
      </c>
      <c r="AC132" s="138" t="str">
        <f t="shared" ca="1" si="14"/>
        <v/>
      </c>
      <c r="AD132" s="138" t="str">
        <f ca="1">IFERROR(IF(OR(AND(AE132="",AF132=""),AND(AE132=0,AF132=0),AND(AE132=CONCATENATE($D132,": "),AF132=""),AND(AE132=CONCATENATE($D132,": "),AF132=0)),"",MAX(AD$1:AD131)+1),"")</f>
        <v/>
      </c>
      <c r="AE132" s="138" t="str">
        <f ca="1">IFERROR(CONCATENATE($D132,": ",INDIRECT(ADDRESS(COUNTIF($D$1:$D132,$D132)+3,COLUMN($AV131),4,1,$D132))),"")</f>
        <v/>
      </c>
      <c r="AF132" s="138" t="str">
        <f ca="1">IFERROR(INDIRECT(ADDRESS(COUNTIF($D$1:$D132,$D132)+3,COLUMN($AW131),4,1,$D132)),"")</f>
        <v/>
      </c>
    </row>
    <row r="133" spans="4:32" x14ac:dyDescent="0.25">
      <c r="D133" s="138">
        <f t="shared" si="10"/>
        <v>0</v>
      </c>
      <c r="E133" s="138" t="str">
        <f>CONCATENATE("Hinweis ",COUNTIF($D$1:D132,D133)+1)</f>
        <v>Hinweis 60</v>
      </c>
      <c r="F133" s="138" t="str">
        <f ca="1">IFERROR(IF(OR(AND(G133="",H133=""),AND(G133=0,H133=0),AND(G133=CONCATENATE(D133,": "),H133=""),AND(G133=CONCATENATE(D133,": "),H133=0)),"",MAX(F$1:F132)+1),"")</f>
        <v/>
      </c>
      <c r="G133" s="138" t="str">
        <f ca="1">IFERROR(CONCATENATE($D133,": ",INDIRECT(ADDRESS(COUNTIF($D$1:$D133,$D133)+3,COLUMN($AG132),4,1,$D133))),"")</f>
        <v/>
      </c>
      <c r="H133" s="138" t="str">
        <f ca="1">IFERROR(INDIRECT(ADDRESS(COUNTIF($D$1:$D133,$D133)+3,COLUMN($AH132),4,1,$D133)),"")</f>
        <v/>
      </c>
      <c r="I133" s="138" t="str">
        <f>CONCATENATE("Abweichung ",COUNTIF($D$1:D132,D133)+1)</f>
        <v>Abweichung 60</v>
      </c>
      <c r="J133" s="138" t="str">
        <f ca="1">IFERROR(IF(OR(AND(K133="",L133=""),AND(K133=0,L133=0),AND(K133=CONCATENATE($D133,": "),L133=""),AND(K133=CONCATENATE($D133,": "),L133=0)),"",MAX(J$1:J132)+1),"")</f>
        <v/>
      </c>
      <c r="K133" s="138" t="str">
        <f ca="1">IFERROR(CONCATENATE($D133,": ",INDIRECT(ADDRESS(COUNTIF($D$1:$D133,$D133)+3,COLUMN($AJ132),4,1,$D133))),"")</f>
        <v/>
      </c>
      <c r="L133" s="138" t="str">
        <f ca="1">IFERROR(INDIRECT(ADDRESS(COUNTIF($D$1:$D133,$D133)+3,COLUMN($AK132),4,1,$D133)),"")</f>
        <v/>
      </c>
      <c r="M133" s="138"/>
      <c r="N133" s="138"/>
      <c r="O133" s="138" t="str">
        <f t="shared" si="11"/>
        <v>Hinweis 60</v>
      </c>
      <c r="P133" s="138" t="str">
        <f ca="1">IFERROR(IF(OR(AND(Q133="",R133=""),AND(Q133=0,R133=0),AND(Q133=CONCATENATE($D133,": "),R133=""),AND(Q133=CONCATENATE($D133,": "),R133=0)),"",MAX(P$1:P132)+1),"")</f>
        <v/>
      </c>
      <c r="Q133" s="138" t="str">
        <f ca="1">IFERROR(CONCATENATE($D133,": ",INDIRECT(ADDRESS(COUNTIF($D$1:$D133,$D133)+3,COLUMN($AM132),4,1,$D133))),"")</f>
        <v/>
      </c>
      <c r="R133" s="138" t="str">
        <f ca="1">IFERROR(INDIRECT(ADDRESS(COUNTIF($D$1:$D133,$D133)+3,COLUMN($AN132),4,1,$D133)),"")</f>
        <v/>
      </c>
      <c r="S133" s="138" t="str">
        <f t="shared" si="12"/>
        <v>Abweichung 60</v>
      </c>
      <c r="T133" s="138" t="str">
        <f ca="1">IFERROR(IF(OR(AND(U133="",V133=""),AND(U133=0,V133=0),AND(U133=CONCATENATE($D133,": "),V133=""),AND(U133=CONCATENATE($D133,": "),V133=0)),"",MAX(T$1:T132)+1),"")</f>
        <v/>
      </c>
      <c r="U133" s="138" t="str">
        <f ca="1">IFERROR(CONCATENATE($D133,": ",INDIRECT(ADDRESS(COUNTIF($D$1:$D133,$D133)+3,COLUMN($AP132),4,1,$D133))),"")</f>
        <v/>
      </c>
      <c r="V133" s="138" t="str">
        <f ca="1">IFERROR(INDIRECT(ADDRESS(COUNTIF($D$1:$D133,$D133)+3,COLUMN($AQ132),4,1,$D133)),"")</f>
        <v/>
      </c>
      <c r="W133" s="138"/>
      <c r="X133" s="138"/>
      <c r="Y133" s="138">
        <f t="shared" si="13"/>
        <v>0</v>
      </c>
      <c r="Z133" s="138" t="str">
        <f ca="1">IFERROR(IF(OR(AND(AA133="",AB133=""),AND(AA133=0,AB133=0),AND(AA133=CONCATENATE($D133,": "),AB133=""),AND(AA133=CONCATENATE($D133,": "),AB133=0)),"",MAX(Z$1:Z132)+1),"")</f>
        <v/>
      </c>
      <c r="AA133" s="138" t="str">
        <f ca="1">IFERROR(CONCATENATE($D133,": ",INDIRECT(ADDRESS(COUNTIF($D$1:$D133,$D133)+3,COLUMN($AS132),4,1,$D133))),"")</f>
        <v/>
      </c>
      <c r="AB133" s="138" t="str">
        <f ca="1">IFERROR(INDIRECT(ADDRESS(COUNTIF($D$1:$D133,$D133)+3,COLUMN($AT132),4,1,$D133)),"")</f>
        <v/>
      </c>
      <c r="AC133" s="138" t="str">
        <f t="shared" ca="1" si="14"/>
        <v/>
      </c>
      <c r="AD133" s="138" t="str">
        <f ca="1">IFERROR(IF(OR(AND(AE133="",AF133=""),AND(AE133=0,AF133=0),AND(AE133=CONCATENATE($D133,": "),AF133=""),AND(AE133=CONCATENATE($D133,": "),AF133=0)),"",MAX(AD$1:AD132)+1),"")</f>
        <v/>
      </c>
      <c r="AE133" s="138" t="str">
        <f ca="1">IFERROR(CONCATENATE($D133,": ",INDIRECT(ADDRESS(COUNTIF($D$1:$D133,$D133)+3,COLUMN($AV132),4,1,$D133))),"")</f>
        <v/>
      </c>
      <c r="AF133" s="138" t="str">
        <f ca="1">IFERROR(INDIRECT(ADDRESS(COUNTIF($D$1:$D133,$D133)+3,COLUMN($AW132),4,1,$D133)),"")</f>
        <v/>
      </c>
    </row>
    <row r="134" spans="4:32" x14ac:dyDescent="0.25">
      <c r="D134" s="138">
        <f t="shared" si="10"/>
        <v>0</v>
      </c>
      <c r="E134" s="138" t="str">
        <f>CONCATENATE("Hinweis ",COUNTIF($D$1:D133,D134)+1)</f>
        <v>Hinweis 61</v>
      </c>
      <c r="F134" s="138" t="str">
        <f ca="1">IFERROR(IF(OR(AND(G134="",H134=""),AND(G134=0,H134=0),AND(G134=CONCATENATE(D134,": "),H134=""),AND(G134=CONCATENATE(D134,": "),H134=0)),"",MAX(F$1:F133)+1),"")</f>
        <v/>
      </c>
      <c r="G134" s="138" t="str">
        <f ca="1">IFERROR(CONCATENATE($D134,": ",INDIRECT(ADDRESS(COUNTIF($D$1:$D134,$D134)+3,COLUMN($AG133),4,1,$D134))),"")</f>
        <v/>
      </c>
      <c r="H134" s="138" t="str">
        <f ca="1">IFERROR(INDIRECT(ADDRESS(COUNTIF($D$1:$D134,$D134)+3,COLUMN($AH133),4,1,$D134)),"")</f>
        <v/>
      </c>
      <c r="I134" s="138" t="str">
        <f>CONCATENATE("Abweichung ",COUNTIF($D$1:D133,D134)+1)</f>
        <v>Abweichung 61</v>
      </c>
      <c r="J134" s="138" t="str">
        <f ca="1">IFERROR(IF(OR(AND(K134="",L134=""),AND(K134=0,L134=0),AND(K134=CONCATENATE($D134,": "),L134=""),AND(K134=CONCATENATE($D134,": "),L134=0)),"",MAX(J$1:J133)+1),"")</f>
        <v/>
      </c>
      <c r="K134" s="138" t="str">
        <f ca="1">IFERROR(CONCATENATE($D134,": ",INDIRECT(ADDRESS(COUNTIF($D$1:$D134,$D134)+3,COLUMN($AJ133),4,1,$D134))),"")</f>
        <v/>
      </c>
      <c r="L134" s="138" t="str">
        <f ca="1">IFERROR(INDIRECT(ADDRESS(COUNTIF($D$1:$D134,$D134)+3,COLUMN($AK133),4,1,$D134)),"")</f>
        <v/>
      </c>
      <c r="M134" s="138"/>
      <c r="N134" s="138"/>
      <c r="O134" s="138" t="str">
        <f t="shared" si="11"/>
        <v>Hinweis 61</v>
      </c>
      <c r="P134" s="138" t="str">
        <f ca="1">IFERROR(IF(OR(AND(Q134="",R134=""),AND(Q134=0,R134=0),AND(Q134=CONCATENATE($D134,": "),R134=""),AND(Q134=CONCATENATE($D134,": "),R134=0)),"",MAX(P$1:P133)+1),"")</f>
        <v/>
      </c>
      <c r="Q134" s="138" t="str">
        <f ca="1">IFERROR(CONCATENATE($D134,": ",INDIRECT(ADDRESS(COUNTIF($D$1:$D134,$D134)+3,COLUMN($AM133),4,1,$D134))),"")</f>
        <v/>
      </c>
      <c r="R134" s="138" t="str">
        <f ca="1">IFERROR(INDIRECT(ADDRESS(COUNTIF($D$1:$D134,$D134)+3,COLUMN($AN133),4,1,$D134)),"")</f>
        <v/>
      </c>
      <c r="S134" s="138" t="str">
        <f t="shared" si="12"/>
        <v>Abweichung 61</v>
      </c>
      <c r="T134" s="138" t="str">
        <f ca="1">IFERROR(IF(OR(AND(U134="",V134=""),AND(U134=0,V134=0),AND(U134=CONCATENATE($D134,": "),V134=""),AND(U134=CONCATENATE($D134,": "),V134=0)),"",MAX(T$1:T133)+1),"")</f>
        <v/>
      </c>
      <c r="U134" s="138" t="str">
        <f ca="1">IFERROR(CONCATENATE($D134,": ",INDIRECT(ADDRESS(COUNTIF($D$1:$D134,$D134)+3,COLUMN($AP133),4,1,$D134))),"")</f>
        <v/>
      </c>
      <c r="V134" s="138" t="str">
        <f ca="1">IFERROR(INDIRECT(ADDRESS(COUNTIF($D$1:$D134,$D134)+3,COLUMN($AQ133),4,1,$D134)),"")</f>
        <v/>
      </c>
      <c r="W134" s="138"/>
      <c r="X134" s="138"/>
      <c r="Y134" s="138">
        <f t="shared" si="13"/>
        <v>0</v>
      </c>
      <c r="Z134" s="138" t="str">
        <f ca="1">IFERROR(IF(OR(AND(AA134="",AB134=""),AND(AA134=0,AB134=0),AND(AA134=CONCATENATE($D134,": "),AB134=""),AND(AA134=CONCATENATE($D134,": "),AB134=0)),"",MAX(Z$1:Z133)+1),"")</f>
        <v/>
      </c>
      <c r="AA134" s="138" t="str">
        <f ca="1">IFERROR(CONCATENATE($D134,": ",INDIRECT(ADDRESS(COUNTIF($D$1:$D134,$D134)+3,COLUMN($AS133),4,1,$D134))),"")</f>
        <v/>
      </c>
      <c r="AB134" s="138" t="str">
        <f ca="1">IFERROR(INDIRECT(ADDRESS(COUNTIF($D$1:$D134,$D134)+3,COLUMN($AT133),4,1,$D134)),"")</f>
        <v/>
      </c>
      <c r="AC134" s="138" t="str">
        <f t="shared" ca="1" si="14"/>
        <v/>
      </c>
      <c r="AD134" s="138" t="str">
        <f ca="1">IFERROR(IF(OR(AND(AE134="",AF134=""),AND(AE134=0,AF134=0),AND(AE134=CONCATENATE($D134,": "),AF134=""),AND(AE134=CONCATENATE($D134,": "),AF134=0)),"",MAX(AD$1:AD133)+1),"")</f>
        <v/>
      </c>
      <c r="AE134" s="138" t="str">
        <f ca="1">IFERROR(CONCATENATE($D134,": ",INDIRECT(ADDRESS(COUNTIF($D$1:$D134,$D134)+3,COLUMN($AV133),4,1,$D134))),"")</f>
        <v/>
      </c>
      <c r="AF134" s="138" t="str">
        <f ca="1">IFERROR(INDIRECT(ADDRESS(COUNTIF($D$1:$D134,$D134)+3,COLUMN($AW133),4,1,$D134)),"")</f>
        <v/>
      </c>
    </row>
    <row r="135" spans="4:32" x14ac:dyDescent="0.25">
      <c r="D135" s="138">
        <f t="shared" si="10"/>
        <v>0</v>
      </c>
      <c r="E135" s="138" t="str">
        <f>CONCATENATE("Hinweis ",COUNTIF($D$1:D134,D135)+1)</f>
        <v>Hinweis 62</v>
      </c>
      <c r="F135" s="138" t="str">
        <f ca="1">IFERROR(IF(OR(AND(G135="",H135=""),AND(G135=0,H135=0),AND(G135=CONCATENATE(D135,": "),H135=""),AND(G135=CONCATENATE(D135,": "),H135=0)),"",MAX(F$1:F134)+1),"")</f>
        <v/>
      </c>
      <c r="G135" s="138" t="str">
        <f ca="1">IFERROR(CONCATENATE($D135,": ",INDIRECT(ADDRESS(COUNTIF($D$1:$D135,$D135)+3,COLUMN($AG134),4,1,$D135))),"")</f>
        <v/>
      </c>
      <c r="H135" s="138" t="str">
        <f ca="1">IFERROR(INDIRECT(ADDRESS(COUNTIF($D$1:$D135,$D135)+3,COLUMN($AH134),4,1,$D135)),"")</f>
        <v/>
      </c>
      <c r="I135" s="138" t="str">
        <f>CONCATENATE("Abweichung ",COUNTIF($D$1:D134,D135)+1)</f>
        <v>Abweichung 62</v>
      </c>
      <c r="J135" s="138" t="str">
        <f ca="1">IFERROR(IF(OR(AND(K135="",L135=""),AND(K135=0,L135=0),AND(K135=CONCATENATE($D135,": "),L135=""),AND(K135=CONCATENATE($D135,": "),L135=0)),"",MAX(J$1:J134)+1),"")</f>
        <v/>
      </c>
      <c r="K135" s="138" t="str">
        <f ca="1">IFERROR(CONCATENATE($D135,": ",INDIRECT(ADDRESS(COUNTIF($D$1:$D135,$D135)+3,COLUMN($AJ134),4,1,$D135))),"")</f>
        <v/>
      </c>
      <c r="L135" s="138" t="str">
        <f ca="1">IFERROR(INDIRECT(ADDRESS(COUNTIF($D$1:$D135,$D135)+3,COLUMN($AK134),4,1,$D135)),"")</f>
        <v/>
      </c>
      <c r="M135" s="138"/>
      <c r="N135" s="138"/>
      <c r="O135" s="138" t="str">
        <f t="shared" si="11"/>
        <v>Hinweis 62</v>
      </c>
      <c r="P135" s="138" t="str">
        <f ca="1">IFERROR(IF(OR(AND(Q135="",R135=""),AND(Q135=0,R135=0),AND(Q135=CONCATENATE($D135,": "),R135=""),AND(Q135=CONCATENATE($D135,": "),R135=0)),"",MAX(P$1:P134)+1),"")</f>
        <v/>
      </c>
      <c r="Q135" s="138" t="str">
        <f ca="1">IFERROR(CONCATENATE($D135,": ",INDIRECT(ADDRESS(COUNTIF($D$1:$D135,$D135)+3,COLUMN($AM134),4,1,$D135))),"")</f>
        <v/>
      </c>
      <c r="R135" s="138" t="str">
        <f ca="1">IFERROR(INDIRECT(ADDRESS(COUNTIF($D$1:$D135,$D135)+3,COLUMN($AN134),4,1,$D135)),"")</f>
        <v/>
      </c>
      <c r="S135" s="138" t="str">
        <f t="shared" si="12"/>
        <v>Abweichung 62</v>
      </c>
      <c r="T135" s="138" t="str">
        <f ca="1">IFERROR(IF(OR(AND(U135="",V135=""),AND(U135=0,V135=0),AND(U135=CONCATENATE($D135,": "),V135=""),AND(U135=CONCATENATE($D135,": "),V135=0)),"",MAX(T$1:T134)+1),"")</f>
        <v/>
      </c>
      <c r="U135" s="138" t="str">
        <f ca="1">IFERROR(CONCATENATE($D135,": ",INDIRECT(ADDRESS(COUNTIF($D$1:$D135,$D135)+3,COLUMN($AP134),4,1,$D135))),"")</f>
        <v/>
      </c>
      <c r="V135" s="138" t="str">
        <f ca="1">IFERROR(INDIRECT(ADDRESS(COUNTIF($D$1:$D135,$D135)+3,COLUMN($AQ134),4,1,$D135)),"")</f>
        <v/>
      </c>
      <c r="W135" s="138"/>
      <c r="X135" s="138"/>
      <c r="Y135" s="138">
        <f t="shared" si="13"/>
        <v>0</v>
      </c>
      <c r="Z135" s="138" t="str">
        <f ca="1">IFERROR(IF(OR(AND(AA135="",AB135=""),AND(AA135=0,AB135=0),AND(AA135=CONCATENATE($D135,": "),AB135=""),AND(AA135=CONCATENATE($D135,": "),AB135=0)),"",MAX(Z$1:Z134)+1),"")</f>
        <v/>
      </c>
      <c r="AA135" s="138" t="str">
        <f ca="1">IFERROR(CONCATENATE($D135,": ",INDIRECT(ADDRESS(COUNTIF($D$1:$D135,$D135)+3,COLUMN($AS134),4,1,$D135))),"")</f>
        <v/>
      </c>
      <c r="AB135" s="138" t="str">
        <f ca="1">IFERROR(INDIRECT(ADDRESS(COUNTIF($D$1:$D135,$D135)+3,COLUMN($AT134),4,1,$D135)),"")</f>
        <v/>
      </c>
      <c r="AC135" s="138" t="str">
        <f t="shared" ca="1" si="14"/>
        <v/>
      </c>
      <c r="AD135" s="138" t="str">
        <f ca="1">IFERROR(IF(OR(AND(AE135="",AF135=""),AND(AE135=0,AF135=0),AND(AE135=CONCATENATE($D135,": "),AF135=""),AND(AE135=CONCATENATE($D135,": "),AF135=0)),"",MAX(AD$1:AD134)+1),"")</f>
        <v/>
      </c>
      <c r="AE135" s="138" t="str">
        <f ca="1">IFERROR(CONCATENATE($D135,": ",INDIRECT(ADDRESS(COUNTIF($D$1:$D135,$D135)+3,COLUMN($AV134),4,1,$D135))),"")</f>
        <v/>
      </c>
      <c r="AF135" s="138" t="str">
        <f ca="1">IFERROR(INDIRECT(ADDRESS(COUNTIF($D$1:$D135,$D135)+3,COLUMN($AW134),4,1,$D135)),"")</f>
        <v/>
      </c>
    </row>
    <row r="136" spans="4:32" x14ac:dyDescent="0.25">
      <c r="D136" s="138">
        <f t="shared" si="10"/>
        <v>0</v>
      </c>
      <c r="E136" s="138" t="str">
        <f>CONCATENATE("Hinweis ",COUNTIF($D$1:D135,D136)+1)</f>
        <v>Hinweis 63</v>
      </c>
      <c r="F136" s="138" t="str">
        <f ca="1">IFERROR(IF(OR(AND(G136="",H136=""),AND(G136=0,H136=0),AND(G136=CONCATENATE(D136,": "),H136=""),AND(G136=CONCATENATE(D136,": "),H136=0)),"",MAX(F$1:F135)+1),"")</f>
        <v/>
      </c>
      <c r="G136" s="138" t="str">
        <f ca="1">IFERROR(CONCATENATE($D136,": ",INDIRECT(ADDRESS(COUNTIF($D$1:$D136,$D136)+3,COLUMN($AG135),4,1,$D136))),"")</f>
        <v/>
      </c>
      <c r="H136" s="138" t="str">
        <f ca="1">IFERROR(INDIRECT(ADDRESS(COUNTIF($D$1:$D136,$D136)+3,COLUMN($AH135),4,1,$D136)),"")</f>
        <v/>
      </c>
      <c r="I136" s="138" t="str">
        <f>CONCATENATE("Abweichung ",COUNTIF($D$1:D135,D136)+1)</f>
        <v>Abweichung 63</v>
      </c>
      <c r="J136" s="138" t="str">
        <f ca="1">IFERROR(IF(OR(AND(K136="",L136=""),AND(K136=0,L136=0),AND(K136=CONCATENATE($D136,": "),L136=""),AND(K136=CONCATENATE($D136,": "),L136=0)),"",MAX(J$1:J135)+1),"")</f>
        <v/>
      </c>
      <c r="K136" s="138" t="str">
        <f ca="1">IFERROR(CONCATENATE($D136,": ",INDIRECT(ADDRESS(COUNTIF($D$1:$D136,$D136)+3,COLUMN($AJ135),4,1,$D136))),"")</f>
        <v/>
      </c>
      <c r="L136" s="138" t="str">
        <f ca="1">IFERROR(INDIRECT(ADDRESS(COUNTIF($D$1:$D136,$D136)+3,COLUMN($AK135),4,1,$D136)),"")</f>
        <v/>
      </c>
      <c r="M136" s="138"/>
      <c r="N136" s="138"/>
      <c r="O136" s="138" t="str">
        <f t="shared" si="11"/>
        <v>Hinweis 63</v>
      </c>
      <c r="P136" s="138" t="str">
        <f ca="1">IFERROR(IF(OR(AND(Q136="",R136=""),AND(Q136=0,R136=0),AND(Q136=CONCATENATE($D136,": "),R136=""),AND(Q136=CONCATENATE($D136,": "),R136=0)),"",MAX(P$1:P135)+1),"")</f>
        <v/>
      </c>
      <c r="Q136" s="138" t="str">
        <f ca="1">IFERROR(CONCATENATE($D136,": ",INDIRECT(ADDRESS(COUNTIF($D$1:$D136,$D136)+3,COLUMN($AM135),4,1,$D136))),"")</f>
        <v/>
      </c>
      <c r="R136" s="138" t="str">
        <f ca="1">IFERROR(INDIRECT(ADDRESS(COUNTIF($D$1:$D136,$D136)+3,COLUMN($AN135),4,1,$D136)),"")</f>
        <v/>
      </c>
      <c r="S136" s="138" t="str">
        <f t="shared" si="12"/>
        <v>Abweichung 63</v>
      </c>
      <c r="T136" s="138" t="str">
        <f ca="1">IFERROR(IF(OR(AND(U136="",V136=""),AND(U136=0,V136=0),AND(U136=CONCATENATE($D136,": "),V136=""),AND(U136=CONCATENATE($D136,": "),V136=0)),"",MAX(T$1:T135)+1),"")</f>
        <v/>
      </c>
      <c r="U136" s="138" t="str">
        <f ca="1">IFERROR(CONCATENATE($D136,": ",INDIRECT(ADDRESS(COUNTIF($D$1:$D136,$D136)+3,COLUMN($AP135),4,1,$D136))),"")</f>
        <v/>
      </c>
      <c r="V136" s="138" t="str">
        <f ca="1">IFERROR(INDIRECT(ADDRESS(COUNTIF($D$1:$D136,$D136)+3,COLUMN($AQ135),4,1,$D136)),"")</f>
        <v/>
      </c>
      <c r="W136" s="138"/>
      <c r="X136" s="138"/>
      <c r="Y136" s="138">
        <f t="shared" si="13"/>
        <v>0</v>
      </c>
      <c r="Z136" s="138" t="str">
        <f ca="1">IFERROR(IF(OR(AND(AA136="",AB136=""),AND(AA136=0,AB136=0),AND(AA136=CONCATENATE($D136,": "),AB136=""),AND(AA136=CONCATENATE($D136,": "),AB136=0)),"",MAX(Z$1:Z135)+1),"")</f>
        <v/>
      </c>
      <c r="AA136" s="138" t="str">
        <f ca="1">IFERROR(CONCATENATE($D136,": ",INDIRECT(ADDRESS(COUNTIF($D$1:$D136,$D136)+3,COLUMN($AS135),4,1,$D136))),"")</f>
        <v/>
      </c>
      <c r="AB136" s="138" t="str">
        <f ca="1">IFERROR(INDIRECT(ADDRESS(COUNTIF($D$1:$D136,$D136)+3,COLUMN($AT135),4,1,$D136)),"")</f>
        <v/>
      </c>
      <c r="AC136" s="138" t="str">
        <f t="shared" ca="1" si="14"/>
        <v/>
      </c>
      <c r="AD136" s="138" t="str">
        <f ca="1">IFERROR(IF(OR(AND(AE136="",AF136=""),AND(AE136=0,AF136=0),AND(AE136=CONCATENATE($D136,": "),AF136=""),AND(AE136=CONCATENATE($D136,": "),AF136=0)),"",MAX(AD$1:AD135)+1),"")</f>
        <v/>
      </c>
      <c r="AE136" s="138" t="str">
        <f ca="1">IFERROR(CONCATENATE($D136,": ",INDIRECT(ADDRESS(COUNTIF($D$1:$D136,$D136)+3,COLUMN($AV135),4,1,$D136))),"")</f>
        <v/>
      </c>
      <c r="AF136" s="138" t="str">
        <f ca="1">IFERROR(INDIRECT(ADDRESS(COUNTIF($D$1:$D136,$D136)+3,COLUMN($AW135),4,1,$D136)),"")</f>
        <v/>
      </c>
    </row>
    <row r="137" spans="4:32" x14ac:dyDescent="0.25">
      <c r="D137" s="138">
        <f t="shared" si="10"/>
        <v>0</v>
      </c>
      <c r="E137" s="138" t="str">
        <f>CONCATENATE("Hinweis ",COUNTIF($D$1:D136,D137)+1)</f>
        <v>Hinweis 64</v>
      </c>
      <c r="F137" s="138" t="str">
        <f ca="1">IFERROR(IF(OR(AND(G137="",H137=""),AND(G137=0,H137=0),AND(G137=CONCATENATE(D137,": "),H137=""),AND(G137=CONCATENATE(D137,": "),H137=0)),"",MAX(F$1:F136)+1),"")</f>
        <v/>
      </c>
      <c r="G137" s="138" t="str">
        <f ca="1">IFERROR(CONCATENATE($D137,": ",INDIRECT(ADDRESS(COUNTIF($D$1:$D137,$D137)+3,COLUMN($AG136),4,1,$D137))),"")</f>
        <v/>
      </c>
      <c r="H137" s="138" t="str">
        <f ca="1">IFERROR(INDIRECT(ADDRESS(COUNTIF($D$1:$D137,$D137)+3,COLUMN($AH136),4,1,$D137)),"")</f>
        <v/>
      </c>
      <c r="I137" s="138" t="str">
        <f>CONCATENATE("Abweichung ",COUNTIF($D$1:D136,D137)+1)</f>
        <v>Abweichung 64</v>
      </c>
      <c r="J137" s="138" t="str">
        <f ca="1">IFERROR(IF(OR(AND(K137="",L137=""),AND(K137=0,L137=0),AND(K137=CONCATENATE($D137,": "),L137=""),AND(K137=CONCATENATE($D137,": "),L137=0)),"",MAX(J$1:J136)+1),"")</f>
        <v/>
      </c>
      <c r="K137" s="138" t="str">
        <f ca="1">IFERROR(CONCATENATE($D137,": ",INDIRECT(ADDRESS(COUNTIF($D$1:$D137,$D137)+3,COLUMN($AJ136),4,1,$D137))),"")</f>
        <v/>
      </c>
      <c r="L137" s="138" t="str">
        <f ca="1">IFERROR(INDIRECT(ADDRESS(COUNTIF($D$1:$D137,$D137)+3,COLUMN($AK136),4,1,$D137)),"")</f>
        <v/>
      </c>
      <c r="M137" s="138"/>
      <c r="N137" s="138"/>
      <c r="O137" s="138" t="str">
        <f t="shared" si="11"/>
        <v>Hinweis 64</v>
      </c>
      <c r="P137" s="138" t="str">
        <f ca="1">IFERROR(IF(OR(AND(Q137="",R137=""),AND(Q137=0,R137=0),AND(Q137=CONCATENATE($D137,": "),R137=""),AND(Q137=CONCATENATE($D137,": "),R137=0)),"",MAX(P$1:P136)+1),"")</f>
        <v/>
      </c>
      <c r="Q137" s="138" t="str">
        <f ca="1">IFERROR(CONCATENATE($D137,": ",INDIRECT(ADDRESS(COUNTIF($D$1:$D137,$D137)+3,COLUMN($AM136),4,1,$D137))),"")</f>
        <v/>
      </c>
      <c r="R137" s="138" t="str">
        <f ca="1">IFERROR(INDIRECT(ADDRESS(COUNTIF($D$1:$D137,$D137)+3,COLUMN($AN136),4,1,$D137)),"")</f>
        <v/>
      </c>
      <c r="S137" s="138" t="str">
        <f t="shared" si="12"/>
        <v>Abweichung 64</v>
      </c>
      <c r="T137" s="138" t="str">
        <f ca="1">IFERROR(IF(OR(AND(U137="",V137=""),AND(U137=0,V137=0),AND(U137=CONCATENATE($D137,": "),V137=""),AND(U137=CONCATENATE($D137,": "),V137=0)),"",MAX(T$1:T136)+1),"")</f>
        <v/>
      </c>
      <c r="U137" s="138" t="str">
        <f ca="1">IFERROR(CONCATENATE($D137,": ",INDIRECT(ADDRESS(COUNTIF($D$1:$D137,$D137)+3,COLUMN($AP136),4,1,$D137))),"")</f>
        <v/>
      </c>
      <c r="V137" s="138" t="str">
        <f ca="1">IFERROR(INDIRECT(ADDRESS(COUNTIF($D$1:$D137,$D137)+3,COLUMN($AQ136),4,1,$D137)),"")</f>
        <v/>
      </c>
      <c r="W137" s="138"/>
      <c r="X137" s="138"/>
      <c r="Y137" s="138">
        <f t="shared" si="13"/>
        <v>0</v>
      </c>
      <c r="Z137" s="138" t="str">
        <f ca="1">IFERROR(IF(OR(AND(AA137="",AB137=""),AND(AA137=0,AB137=0),AND(AA137=CONCATENATE($D137,": "),AB137=""),AND(AA137=CONCATENATE($D137,": "),AB137=0)),"",MAX(Z$1:Z136)+1),"")</f>
        <v/>
      </c>
      <c r="AA137" s="138" t="str">
        <f ca="1">IFERROR(CONCATENATE($D137,": ",INDIRECT(ADDRESS(COUNTIF($D$1:$D137,$D137)+3,COLUMN($AS136),4,1,$D137))),"")</f>
        <v/>
      </c>
      <c r="AB137" s="138" t="str">
        <f ca="1">IFERROR(INDIRECT(ADDRESS(COUNTIF($D$1:$D137,$D137)+3,COLUMN($AT136),4,1,$D137)),"")</f>
        <v/>
      </c>
      <c r="AC137" s="138" t="str">
        <f t="shared" ca="1" si="14"/>
        <v/>
      </c>
      <c r="AD137" s="138" t="str">
        <f ca="1">IFERROR(IF(OR(AND(AE137="",AF137=""),AND(AE137=0,AF137=0),AND(AE137=CONCATENATE($D137,": "),AF137=""),AND(AE137=CONCATENATE($D137,": "),AF137=0)),"",MAX(AD$1:AD136)+1),"")</f>
        <v/>
      </c>
      <c r="AE137" s="138" t="str">
        <f ca="1">IFERROR(CONCATENATE($D137,": ",INDIRECT(ADDRESS(COUNTIF($D$1:$D137,$D137)+3,COLUMN($AV136),4,1,$D137))),"")</f>
        <v/>
      </c>
      <c r="AF137" s="138" t="str">
        <f ca="1">IFERROR(INDIRECT(ADDRESS(COUNTIF($D$1:$D137,$D137)+3,COLUMN($AW136),4,1,$D137)),"")</f>
        <v/>
      </c>
    </row>
    <row r="138" spans="4:32" x14ac:dyDescent="0.25">
      <c r="D138" s="138">
        <f t="shared" si="10"/>
        <v>0</v>
      </c>
      <c r="E138" s="138" t="str">
        <f>CONCATENATE("Hinweis ",COUNTIF($D$1:D137,D138)+1)</f>
        <v>Hinweis 65</v>
      </c>
      <c r="F138" s="138" t="str">
        <f ca="1">IFERROR(IF(OR(AND(G138="",H138=""),AND(G138=0,H138=0),AND(G138=CONCATENATE(D138,": "),H138=""),AND(G138=CONCATENATE(D138,": "),H138=0)),"",MAX(F$1:F137)+1),"")</f>
        <v/>
      </c>
      <c r="G138" s="138" t="str">
        <f ca="1">IFERROR(CONCATENATE($D138,": ",INDIRECT(ADDRESS(COUNTIF($D$1:$D138,$D138)+3,COLUMN($AG137),4,1,$D138))),"")</f>
        <v/>
      </c>
      <c r="H138" s="138" t="str">
        <f ca="1">IFERROR(INDIRECT(ADDRESS(COUNTIF($D$1:$D138,$D138)+3,COLUMN($AH137),4,1,$D138)),"")</f>
        <v/>
      </c>
      <c r="I138" s="138" t="str">
        <f>CONCATENATE("Abweichung ",COUNTIF($D$1:D137,D138)+1)</f>
        <v>Abweichung 65</v>
      </c>
      <c r="J138" s="138" t="str">
        <f ca="1">IFERROR(IF(OR(AND(K138="",L138=""),AND(K138=0,L138=0),AND(K138=CONCATENATE($D138,": "),L138=""),AND(K138=CONCATENATE($D138,": "),L138=0)),"",MAX(J$1:J137)+1),"")</f>
        <v/>
      </c>
      <c r="K138" s="138" t="str">
        <f ca="1">IFERROR(CONCATENATE($D138,": ",INDIRECT(ADDRESS(COUNTIF($D$1:$D138,$D138)+3,COLUMN($AJ137),4,1,$D138))),"")</f>
        <v/>
      </c>
      <c r="L138" s="138" t="str">
        <f ca="1">IFERROR(INDIRECT(ADDRESS(COUNTIF($D$1:$D138,$D138)+3,COLUMN($AK137),4,1,$D138)),"")</f>
        <v/>
      </c>
      <c r="M138" s="138"/>
      <c r="N138" s="138"/>
      <c r="O138" s="138" t="str">
        <f t="shared" si="11"/>
        <v>Hinweis 65</v>
      </c>
      <c r="P138" s="138" t="str">
        <f ca="1">IFERROR(IF(OR(AND(Q138="",R138=""),AND(Q138=0,R138=0),AND(Q138=CONCATENATE($D138,": "),R138=""),AND(Q138=CONCATENATE($D138,": "),R138=0)),"",MAX(P$1:P137)+1),"")</f>
        <v/>
      </c>
      <c r="Q138" s="138" t="str">
        <f ca="1">IFERROR(CONCATENATE($D138,": ",INDIRECT(ADDRESS(COUNTIF($D$1:$D138,$D138)+3,COLUMN($AM137),4,1,$D138))),"")</f>
        <v/>
      </c>
      <c r="R138" s="138" t="str">
        <f ca="1">IFERROR(INDIRECT(ADDRESS(COUNTIF($D$1:$D138,$D138)+3,COLUMN($AN137),4,1,$D138)),"")</f>
        <v/>
      </c>
      <c r="S138" s="138" t="str">
        <f t="shared" si="12"/>
        <v>Abweichung 65</v>
      </c>
      <c r="T138" s="138" t="str">
        <f ca="1">IFERROR(IF(OR(AND(U138="",V138=""),AND(U138=0,V138=0),AND(U138=CONCATENATE($D138,": "),V138=""),AND(U138=CONCATENATE($D138,": "),V138=0)),"",MAX(T$1:T137)+1),"")</f>
        <v/>
      </c>
      <c r="U138" s="138" t="str">
        <f ca="1">IFERROR(CONCATENATE($D138,": ",INDIRECT(ADDRESS(COUNTIF($D$1:$D138,$D138)+3,COLUMN($AP137),4,1,$D138))),"")</f>
        <v/>
      </c>
      <c r="V138" s="138" t="str">
        <f ca="1">IFERROR(INDIRECT(ADDRESS(COUNTIF($D$1:$D138,$D138)+3,COLUMN($AQ137),4,1,$D138)),"")</f>
        <v/>
      </c>
      <c r="W138" s="138"/>
      <c r="X138" s="138"/>
      <c r="Y138" s="138">
        <f t="shared" si="13"/>
        <v>0</v>
      </c>
      <c r="Z138" s="138" t="str">
        <f ca="1">IFERROR(IF(OR(AND(AA138="",AB138=""),AND(AA138=0,AB138=0),AND(AA138=CONCATENATE($D138,": "),AB138=""),AND(AA138=CONCATENATE($D138,": "),AB138=0)),"",MAX(Z$1:Z137)+1),"")</f>
        <v/>
      </c>
      <c r="AA138" s="138" t="str">
        <f ca="1">IFERROR(CONCATENATE($D138,": ",INDIRECT(ADDRESS(COUNTIF($D$1:$D138,$D138)+3,COLUMN($AS137),4,1,$D138))),"")</f>
        <v/>
      </c>
      <c r="AB138" s="138" t="str">
        <f ca="1">IFERROR(INDIRECT(ADDRESS(COUNTIF($D$1:$D138,$D138)+3,COLUMN($AT137),4,1,$D138)),"")</f>
        <v/>
      </c>
      <c r="AC138" s="138" t="str">
        <f t="shared" ca="1" si="14"/>
        <v/>
      </c>
      <c r="AD138" s="138" t="str">
        <f ca="1">IFERROR(IF(OR(AND(AE138="",AF138=""),AND(AE138=0,AF138=0),AND(AE138=CONCATENATE($D138,": "),AF138=""),AND(AE138=CONCATENATE($D138,": "),AF138=0)),"",MAX(AD$1:AD137)+1),"")</f>
        <v/>
      </c>
      <c r="AE138" s="138" t="str">
        <f ca="1">IFERROR(CONCATENATE($D138,": ",INDIRECT(ADDRESS(COUNTIF($D$1:$D138,$D138)+3,COLUMN($AV137),4,1,$D138))),"")</f>
        <v/>
      </c>
      <c r="AF138" s="138" t="str">
        <f ca="1">IFERROR(INDIRECT(ADDRESS(COUNTIF($D$1:$D138,$D138)+3,COLUMN($AW137),4,1,$D138)),"")</f>
        <v/>
      </c>
    </row>
    <row r="139" spans="4:32" x14ac:dyDescent="0.25">
      <c r="D139" s="138">
        <f t="shared" si="10"/>
        <v>0</v>
      </c>
      <c r="E139" s="138" t="str">
        <f>CONCATENATE("Hinweis ",COUNTIF($D$1:D138,D139)+1)</f>
        <v>Hinweis 66</v>
      </c>
      <c r="F139" s="138" t="str">
        <f ca="1">IFERROR(IF(OR(AND(G139="",H139=""),AND(G139=0,H139=0),AND(G139=CONCATENATE(D139,": "),H139=""),AND(G139=CONCATENATE(D139,": "),H139=0)),"",MAX(F$1:F138)+1),"")</f>
        <v/>
      </c>
      <c r="G139" s="138" t="str">
        <f ca="1">IFERROR(CONCATENATE($D139,": ",INDIRECT(ADDRESS(COUNTIF($D$1:$D139,$D139)+3,COLUMN($AG138),4,1,$D139))),"")</f>
        <v/>
      </c>
      <c r="H139" s="138" t="str">
        <f ca="1">IFERROR(INDIRECT(ADDRESS(COUNTIF($D$1:$D139,$D139)+3,COLUMN($AH138),4,1,$D139)),"")</f>
        <v/>
      </c>
      <c r="I139" s="138" t="str">
        <f>CONCATENATE("Abweichung ",COUNTIF($D$1:D138,D139)+1)</f>
        <v>Abweichung 66</v>
      </c>
      <c r="J139" s="138" t="str">
        <f ca="1">IFERROR(IF(OR(AND(K139="",L139=""),AND(K139=0,L139=0),AND(K139=CONCATENATE($D139,": "),L139=""),AND(K139=CONCATENATE($D139,": "),L139=0)),"",MAX(J$1:J138)+1),"")</f>
        <v/>
      </c>
      <c r="K139" s="138" t="str">
        <f ca="1">IFERROR(CONCATENATE($D139,": ",INDIRECT(ADDRESS(COUNTIF($D$1:$D139,$D139)+3,COLUMN($AJ138),4,1,$D139))),"")</f>
        <v/>
      </c>
      <c r="L139" s="138" t="str">
        <f ca="1">IFERROR(INDIRECT(ADDRESS(COUNTIF($D$1:$D139,$D139)+3,COLUMN($AK138),4,1,$D139)),"")</f>
        <v/>
      </c>
      <c r="M139" s="138"/>
      <c r="N139" s="138"/>
      <c r="O139" s="138" t="str">
        <f t="shared" si="11"/>
        <v>Hinweis 66</v>
      </c>
      <c r="P139" s="138" t="str">
        <f ca="1">IFERROR(IF(OR(AND(Q139="",R139=""),AND(Q139=0,R139=0),AND(Q139=CONCATENATE($D139,": "),R139=""),AND(Q139=CONCATENATE($D139,": "),R139=0)),"",MAX(P$1:P138)+1),"")</f>
        <v/>
      </c>
      <c r="Q139" s="138" t="str">
        <f ca="1">IFERROR(CONCATENATE($D139,": ",INDIRECT(ADDRESS(COUNTIF($D$1:$D139,$D139)+3,COLUMN($AM138),4,1,$D139))),"")</f>
        <v/>
      </c>
      <c r="R139" s="138" t="str">
        <f ca="1">IFERROR(INDIRECT(ADDRESS(COUNTIF($D$1:$D139,$D139)+3,COLUMN($AN138),4,1,$D139)),"")</f>
        <v/>
      </c>
      <c r="S139" s="138" t="str">
        <f t="shared" si="12"/>
        <v>Abweichung 66</v>
      </c>
      <c r="T139" s="138" t="str">
        <f ca="1">IFERROR(IF(OR(AND(U139="",V139=""),AND(U139=0,V139=0),AND(U139=CONCATENATE($D139,": "),V139=""),AND(U139=CONCATENATE($D139,": "),V139=0)),"",MAX(T$1:T138)+1),"")</f>
        <v/>
      </c>
      <c r="U139" s="138" t="str">
        <f ca="1">IFERROR(CONCATENATE($D139,": ",INDIRECT(ADDRESS(COUNTIF($D$1:$D139,$D139)+3,COLUMN($AP138),4,1,$D139))),"")</f>
        <v/>
      </c>
      <c r="V139" s="138" t="str">
        <f ca="1">IFERROR(INDIRECT(ADDRESS(COUNTIF($D$1:$D139,$D139)+3,COLUMN($AQ138),4,1,$D139)),"")</f>
        <v/>
      </c>
      <c r="W139" s="138"/>
      <c r="X139" s="138"/>
      <c r="Y139" s="138">
        <f t="shared" si="13"/>
        <v>0</v>
      </c>
      <c r="Z139" s="138" t="str">
        <f ca="1">IFERROR(IF(OR(AND(AA139="",AB139=""),AND(AA139=0,AB139=0),AND(AA139=CONCATENATE($D139,": "),AB139=""),AND(AA139=CONCATENATE($D139,": "),AB139=0)),"",MAX(Z$1:Z138)+1),"")</f>
        <v/>
      </c>
      <c r="AA139" s="138" t="str">
        <f ca="1">IFERROR(CONCATENATE($D139,": ",INDIRECT(ADDRESS(COUNTIF($D$1:$D139,$D139)+3,COLUMN($AS138),4,1,$D139))),"")</f>
        <v/>
      </c>
      <c r="AB139" s="138" t="str">
        <f ca="1">IFERROR(INDIRECT(ADDRESS(COUNTIF($D$1:$D139,$D139)+3,COLUMN($AT138),4,1,$D139)),"")</f>
        <v/>
      </c>
      <c r="AC139" s="138" t="str">
        <f t="shared" ca="1" si="14"/>
        <v/>
      </c>
      <c r="AD139" s="138" t="str">
        <f ca="1">IFERROR(IF(OR(AND(AE139="",AF139=""),AND(AE139=0,AF139=0),AND(AE139=CONCATENATE($D139,": "),AF139=""),AND(AE139=CONCATENATE($D139,": "),AF139=0)),"",MAX(AD$1:AD138)+1),"")</f>
        <v/>
      </c>
      <c r="AE139" s="138" t="str">
        <f ca="1">IFERROR(CONCATENATE($D139,": ",INDIRECT(ADDRESS(COUNTIF($D$1:$D139,$D139)+3,COLUMN($AV138),4,1,$D139))),"")</f>
        <v/>
      </c>
      <c r="AF139" s="138" t="str">
        <f ca="1">IFERROR(INDIRECT(ADDRESS(COUNTIF($D$1:$D139,$D139)+3,COLUMN($AW138),4,1,$D139)),"")</f>
        <v/>
      </c>
    </row>
    <row r="140" spans="4:32" x14ac:dyDescent="0.25">
      <c r="D140" s="138">
        <f t="shared" si="10"/>
        <v>0</v>
      </c>
      <c r="E140" s="138" t="str">
        <f>CONCATENATE("Hinweis ",COUNTIF($D$1:D139,D140)+1)</f>
        <v>Hinweis 67</v>
      </c>
      <c r="F140" s="138" t="str">
        <f ca="1">IFERROR(IF(OR(AND(G140="",H140=""),AND(G140=0,H140=0),AND(G140=CONCATENATE(D140,": "),H140=""),AND(G140=CONCATENATE(D140,": "),H140=0)),"",MAX(F$1:F139)+1),"")</f>
        <v/>
      </c>
      <c r="G140" s="138" t="str">
        <f ca="1">IFERROR(CONCATENATE($D140,": ",INDIRECT(ADDRESS(COUNTIF($D$1:$D140,$D140)+3,COLUMN($AG139),4,1,$D140))),"")</f>
        <v/>
      </c>
      <c r="H140" s="138" t="str">
        <f ca="1">IFERROR(INDIRECT(ADDRESS(COUNTIF($D$1:$D140,$D140)+3,COLUMN($AH139),4,1,$D140)),"")</f>
        <v/>
      </c>
      <c r="I140" s="138" t="str">
        <f>CONCATENATE("Abweichung ",COUNTIF($D$1:D139,D140)+1)</f>
        <v>Abweichung 67</v>
      </c>
      <c r="J140" s="138" t="str">
        <f ca="1">IFERROR(IF(OR(AND(K140="",L140=""),AND(K140=0,L140=0),AND(K140=CONCATENATE($D140,": "),L140=""),AND(K140=CONCATENATE($D140,": "),L140=0)),"",MAX(J$1:J139)+1),"")</f>
        <v/>
      </c>
      <c r="K140" s="138" t="str">
        <f ca="1">IFERROR(CONCATENATE($D140,": ",INDIRECT(ADDRESS(COUNTIF($D$1:$D140,$D140)+3,COLUMN($AJ139),4,1,$D140))),"")</f>
        <v/>
      </c>
      <c r="L140" s="138" t="str">
        <f ca="1">IFERROR(INDIRECT(ADDRESS(COUNTIF($D$1:$D140,$D140)+3,COLUMN($AK139),4,1,$D140)),"")</f>
        <v/>
      </c>
      <c r="M140" s="138"/>
      <c r="N140" s="138"/>
      <c r="O140" s="138" t="str">
        <f t="shared" si="11"/>
        <v>Hinweis 67</v>
      </c>
      <c r="P140" s="138" t="str">
        <f ca="1">IFERROR(IF(OR(AND(Q140="",R140=""),AND(Q140=0,R140=0),AND(Q140=CONCATENATE($D140,": "),R140=""),AND(Q140=CONCATENATE($D140,": "),R140=0)),"",MAX(P$1:P139)+1),"")</f>
        <v/>
      </c>
      <c r="Q140" s="138" t="str">
        <f ca="1">IFERROR(CONCATENATE($D140,": ",INDIRECT(ADDRESS(COUNTIF($D$1:$D140,$D140)+3,COLUMN($AM139),4,1,$D140))),"")</f>
        <v/>
      </c>
      <c r="R140" s="138" t="str">
        <f ca="1">IFERROR(INDIRECT(ADDRESS(COUNTIF($D$1:$D140,$D140)+3,COLUMN($AN139),4,1,$D140)),"")</f>
        <v/>
      </c>
      <c r="S140" s="138" t="str">
        <f t="shared" si="12"/>
        <v>Abweichung 67</v>
      </c>
      <c r="T140" s="138" t="str">
        <f ca="1">IFERROR(IF(OR(AND(U140="",V140=""),AND(U140=0,V140=0),AND(U140=CONCATENATE($D140,": "),V140=""),AND(U140=CONCATENATE($D140,": "),V140=0)),"",MAX(T$1:T139)+1),"")</f>
        <v/>
      </c>
      <c r="U140" s="138" t="str">
        <f ca="1">IFERROR(CONCATENATE($D140,": ",INDIRECT(ADDRESS(COUNTIF($D$1:$D140,$D140)+3,COLUMN($AP139),4,1,$D140))),"")</f>
        <v/>
      </c>
      <c r="V140" s="138" t="str">
        <f ca="1">IFERROR(INDIRECT(ADDRESS(COUNTIF($D$1:$D140,$D140)+3,COLUMN($AQ139),4,1,$D140)),"")</f>
        <v/>
      </c>
      <c r="W140" s="138"/>
      <c r="X140" s="138"/>
      <c r="Y140" s="138">
        <f t="shared" si="13"/>
        <v>0</v>
      </c>
      <c r="Z140" s="138" t="str">
        <f ca="1">IFERROR(IF(OR(AND(AA140="",AB140=""),AND(AA140=0,AB140=0),AND(AA140=CONCATENATE($D140,": "),AB140=""),AND(AA140=CONCATENATE($D140,": "),AB140=0)),"",MAX(Z$1:Z139)+1),"")</f>
        <v/>
      </c>
      <c r="AA140" s="138" t="str">
        <f ca="1">IFERROR(CONCATENATE($D140,": ",INDIRECT(ADDRESS(COUNTIF($D$1:$D140,$D140)+3,COLUMN($AS139),4,1,$D140))),"")</f>
        <v/>
      </c>
      <c r="AB140" s="138" t="str">
        <f ca="1">IFERROR(INDIRECT(ADDRESS(COUNTIF($D$1:$D140,$D140)+3,COLUMN($AT139),4,1,$D140)),"")</f>
        <v/>
      </c>
      <c r="AC140" s="138" t="str">
        <f t="shared" ca="1" si="14"/>
        <v/>
      </c>
      <c r="AD140" s="138" t="str">
        <f ca="1">IFERROR(IF(OR(AND(AE140="",AF140=""),AND(AE140=0,AF140=0),AND(AE140=CONCATENATE($D140,": "),AF140=""),AND(AE140=CONCATENATE($D140,": "),AF140=0)),"",MAX(AD$1:AD139)+1),"")</f>
        <v/>
      </c>
      <c r="AE140" s="138" t="str">
        <f ca="1">IFERROR(CONCATENATE($D140,": ",INDIRECT(ADDRESS(COUNTIF($D$1:$D140,$D140)+3,COLUMN($AV139),4,1,$D140))),"")</f>
        <v/>
      </c>
      <c r="AF140" s="138" t="str">
        <f ca="1">IFERROR(INDIRECT(ADDRESS(COUNTIF($D$1:$D140,$D140)+3,COLUMN($AW139),4,1,$D140)),"")</f>
        <v/>
      </c>
    </row>
    <row r="141" spans="4:32" x14ac:dyDescent="0.25">
      <c r="D141" s="138">
        <f t="shared" si="10"/>
        <v>0</v>
      </c>
      <c r="E141" s="138" t="str">
        <f>CONCATENATE("Hinweis ",COUNTIF($D$1:D140,D141)+1)</f>
        <v>Hinweis 68</v>
      </c>
      <c r="F141" s="138" t="str">
        <f ca="1">IFERROR(IF(OR(AND(G141="",H141=""),AND(G141=0,H141=0),AND(G141=CONCATENATE(D141,": "),H141=""),AND(G141=CONCATENATE(D141,": "),H141=0)),"",MAX(F$1:F140)+1),"")</f>
        <v/>
      </c>
      <c r="G141" s="138" t="str">
        <f ca="1">IFERROR(CONCATENATE($D141,": ",INDIRECT(ADDRESS(COUNTIF($D$1:$D141,$D141)+3,COLUMN($AG140),4,1,$D141))),"")</f>
        <v/>
      </c>
      <c r="H141" s="138" t="str">
        <f ca="1">IFERROR(INDIRECT(ADDRESS(COUNTIF($D$1:$D141,$D141)+3,COLUMN($AH140),4,1,$D141)),"")</f>
        <v/>
      </c>
      <c r="I141" s="138" t="str">
        <f>CONCATENATE("Abweichung ",COUNTIF($D$1:D140,D141)+1)</f>
        <v>Abweichung 68</v>
      </c>
      <c r="J141" s="138" t="str">
        <f ca="1">IFERROR(IF(OR(AND(K141="",L141=""),AND(K141=0,L141=0),AND(K141=CONCATENATE($D141,": "),L141=""),AND(K141=CONCATENATE($D141,": "),L141=0)),"",MAX(J$1:J140)+1),"")</f>
        <v/>
      </c>
      <c r="K141" s="138" t="str">
        <f ca="1">IFERROR(CONCATENATE($D141,": ",INDIRECT(ADDRESS(COUNTIF($D$1:$D141,$D141)+3,COLUMN($AJ140),4,1,$D141))),"")</f>
        <v/>
      </c>
      <c r="L141" s="138" t="str">
        <f ca="1">IFERROR(INDIRECT(ADDRESS(COUNTIF($D$1:$D141,$D141)+3,COLUMN($AK140),4,1,$D141)),"")</f>
        <v/>
      </c>
      <c r="M141" s="138"/>
      <c r="N141" s="138"/>
      <c r="O141" s="138" t="str">
        <f t="shared" si="11"/>
        <v>Hinweis 68</v>
      </c>
      <c r="P141" s="138" t="str">
        <f ca="1">IFERROR(IF(OR(AND(Q141="",R141=""),AND(Q141=0,R141=0),AND(Q141=CONCATENATE($D141,": "),R141=""),AND(Q141=CONCATENATE($D141,": "),R141=0)),"",MAX(P$1:P140)+1),"")</f>
        <v/>
      </c>
      <c r="Q141" s="138" t="str">
        <f ca="1">IFERROR(CONCATENATE($D141,": ",INDIRECT(ADDRESS(COUNTIF($D$1:$D141,$D141)+3,COLUMN($AM140),4,1,$D141))),"")</f>
        <v/>
      </c>
      <c r="R141" s="138" t="str">
        <f ca="1">IFERROR(INDIRECT(ADDRESS(COUNTIF($D$1:$D141,$D141)+3,COLUMN($AN140),4,1,$D141)),"")</f>
        <v/>
      </c>
      <c r="S141" s="138" t="str">
        <f t="shared" si="12"/>
        <v>Abweichung 68</v>
      </c>
      <c r="T141" s="138" t="str">
        <f ca="1">IFERROR(IF(OR(AND(U141="",V141=""),AND(U141=0,V141=0),AND(U141=CONCATENATE($D141,": "),V141=""),AND(U141=CONCATENATE($D141,": "),V141=0)),"",MAX(T$1:T140)+1),"")</f>
        <v/>
      </c>
      <c r="U141" s="138" t="str">
        <f ca="1">IFERROR(CONCATENATE($D141,": ",INDIRECT(ADDRESS(COUNTIF($D$1:$D141,$D141)+3,COLUMN($AP140),4,1,$D141))),"")</f>
        <v/>
      </c>
      <c r="V141" s="138" t="str">
        <f ca="1">IFERROR(INDIRECT(ADDRESS(COUNTIF($D$1:$D141,$D141)+3,COLUMN($AQ140),4,1,$D141)),"")</f>
        <v/>
      </c>
      <c r="W141" s="138"/>
      <c r="X141" s="138"/>
      <c r="Y141" s="138">
        <f t="shared" si="13"/>
        <v>0</v>
      </c>
      <c r="Z141" s="138" t="str">
        <f ca="1">IFERROR(IF(OR(AND(AA141="",AB141=""),AND(AA141=0,AB141=0),AND(AA141=CONCATENATE($D141,": "),AB141=""),AND(AA141=CONCATENATE($D141,": "),AB141=0)),"",MAX(Z$1:Z140)+1),"")</f>
        <v/>
      </c>
      <c r="AA141" s="138" t="str">
        <f ca="1">IFERROR(CONCATENATE($D141,": ",INDIRECT(ADDRESS(COUNTIF($D$1:$D141,$D141)+3,COLUMN($AS140),4,1,$D141))),"")</f>
        <v/>
      </c>
      <c r="AB141" s="138" t="str">
        <f ca="1">IFERROR(INDIRECT(ADDRESS(COUNTIF($D$1:$D141,$D141)+3,COLUMN($AT140),4,1,$D141)),"")</f>
        <v/>
      </c>
      <c r="AC141" s="138" t="str">
        <f t="shared" ca="1" si="14"/>
        <v/>
      </c>
      <c r="AD141" s="138" t="str">
        <f ca="1">IFERROR(IF(OR(AND(AE141="",AF141=""),AND(AE141=0,AF141=0),AND(AE141=CONCATENATE($D141,": "),AF141=""),AND(AE141=CONCATENATE($D141,": "),AF141=0)),"",MAX(AD$1:AD140)+1),"")</f>
        <v/>
      </c>
      <c r="AE141" s="138" t="str">
        <f ca="1">IFERROR(CONCATENATE($D141,": ",INDIRECT(ADDRESS(COUNTIF($D$1:$D141,$D141)+3,COLUMN($AV140),4,1,$D141))),"")</f>
        <v/>
      </c>
      <c r="AF141" s="138" t="str">
        <f ca="1">IFERROR(INDIRECT(ADDRESS(COUNTIF($D$1:$D141,$D141)+3,COLUMN($AW140),4,1,$D141)),"")</f>
        <v/>
      </c>
    </row>
    <row r="142" spans="4:32" x14ac:dyDescent="0.25">
      <c r="D142" s="138">
        <f t="shared" si="10"/>
        <v>0</v>
      </c>
      <c r="E142" s="138" t="str">
        <f>CONCATENATE("Hinweis ",COUNTIF($D$1:D141,D142)+1)</f>
        <v>Hinweis 69</v>
      </c>
      <c r="F142" s="138" t="str">
        <f ca="1">IFERROR(IF(OR(AND(G142="",H142=""),AND(G142=0,H142=0),AND(G142=CONCATENATE(D142,": "),H142=""),AND(G142=CONCATENATE(D142,": "),H142=0)),"",MAX(F$1:F141)+1),"")</f>
        <v/>
      </c>
      <c r="G142" s="138" t="str">
        <f ca="1">IFERROR(CONCATENATE($D142,": ",INDIRECT(ADDRESS(COUNTIF($D$1:$D142,$D142)+3,COLUMN($AG141),4,1,$D142))),"")</f>
        <v/>
      </c>
      <c r="H142" s="138" t="str">
        <f ca="1">IFERROR(INDIRECT(ADDRESS(COUNTIF($D$1:$D142,$D142)+3,COLUMN($AH141),4,1,$D142)),"")</f>
        <v/>
      </c>
      <c r="I142" s="138" t="str">
        <f>CONCATENATE("Abweichung ",COUNTIF($D$1:D141,D142)+1)</f>
        <v>Abweichung 69</v>
      </c>
      <c r="J142" s="138" t="str">
        <f ca="1">IFERROR(IF(OR(AND(K142="",L142=""),AND(K142=0,L142=0),AND(K142=CONCATENATE($D142,": "),L142=""),AND(K142=CONCATENATE($D142,": "),L142=0)),"",MAX(J$1:J141)+1),"")</f>
        <v/>
      </c>
      <c r="K142" s="138" t="str">
        <f ca="1">IFERROR(CONCATENATE($D142,": ",INDIRECT(ADDRESS(COUNTIF($D$1:$D142,$D142)+3,COLUMN($AJ141),4,1,$D142))),"")</f>
        <v/>
      </c>
      <c r="L142" s="138" t="str">
        <f ca="1">IFERROR(INDIRECT(ADDRESS(COUNTIF($D$1:$D142,$D142)+3,COLUMN($AK141),4,1,$D142)),"")</f>
        <v/>
      </c>
      <c r="M142" s="138"/>
      <c r="N142" s="138"/>
      <c r="O142" s="138" t="str">
        <f t="shared" si="11"/>
        <v>Hinweis 69</v>
      </c>
      <c r="P142" s="138" t="str">
        <f ca="1">IFERROR(IF(OR(AND(Q142="",R142=""),AND(Q142=0,R142=0),AND(Q142=CONCATENATE($D142,": "),R142=""),AND(Q142=CONCATENATE($D142,": "),R142=0)),"",MAX(P$1:P141)+1),"")</f>
        <v/>
      </c>
      <c r="Q142" s="138" t="str">
        <f ca="1">IFERROR(CONCATENATE($D142,": ",INDIRECT(ADDRESS(COUNTIF($D$1:$D142,$D142)+3,COLUMN($AM141),4,1,$D142))),"")</f>
        <v/>
      </c>
      <c r="R142" s="138" t="str">
        <f ca="1">IFERROR(INDIRECT(ADDRESS(COUNTIF($D$1:$D142,$D142)+3,COLUMN($AN141),4,1,$D142)),"")</f>
        <v/>
      </c>
      <c r="S142" s="138" t="str">
        <f t="shared" si="12"/>
        <v>Abweichung 69</v>
      </c>
      <c r="T142" s="138" t="str">
        <f ca="1">IFERROR(IF(OR(AND(U142="",V142=""),AND(U142=0,V142=0),AND(U142=CONCATENATE($D142,": "),V142=""),AND(U142=CONCATENATE($D142,": "),V142=0)),"",MAX(T$1:T141)+1),"")</f>
        <v/>
      </c>
      <c r="U142" s="138" t="str">
        <f ca="1">IFERROR(CONCATENATE($D142,": ",INDIRECT(ADDRESS(COUNTIF($D$1:$D142,$D142)+3,COLUMN($AP141),4,1,$D142))),"")</f>
        <v/>
      </c>
      <c r="V142" s="138" t="str">
        <f ca="1">IFERROR(INDIRECT(ADDRESS(COUNTIF($D$1:$D142,$D142)+3,COLUMN($AQ141),4,1,$D142)),"")</f>
        <v/>
      </c>
      <c r="W142" s="138"/>
      <c r="X142" s="138"/>
      <c r="Y142" s="138">
        <f t="shared" si="13"/>
        <v>0</v>
      </c>
      <c r="Z142" s="138" t="str">
        <f ca="1">IFERROR(IF(OR(AND(AA142="",AB142=""),AND(AA142=0,AB142=0),AND(AA142=CONCATENATE($D142,": "),AB142=""),AND(AA142=CONCATENATE($D142,": "),AB142=0)),"",MAX(Z$1:Z141)+1),"")</f>
        <v/>
      </c>
      <c r="AA142" s="138" t="str">
        <f ca="1">IFERROR(CONCATENATE($D142,": ",INDIRECT(ADDRESS(COUNTIF($D$1:$D142,$D142)+3,COLUMN($AS141),4,1,$D142))),"")</f>
        <v/>
      </c>
      <c r="AB142" s="138" t="str">
        <f ca="1">IFERROR(INDIRECT(ADDRESS(COUNTIF($D$1:$D142,$D142)+3,COLUMN($AT141),4,1,$D142)),"")</f>
        <v/>
      </c>
      <c r="AC142" s="138" t="str">
        <f t="shared" ca="1" si="14"/>
        <v/>
      </c>
      <c r="AD142" s="138" t="str">
        <f ca="1">IFERROR(IF(OR(AND(AE142="",AF142=""),AND(AE142=0,AF142=0),AND(AE142=CONCATENATE($D142,": "),AF142=""),AND(AE142=CONCATENATE($D142,": "),AF142=0)),"",MAX(AD$1:AD141)+1),"")</f>
        <v/>
      </c>
      <c r="AE142" s="138" t="str">
        <f ca="1">IFERROR(CONCATENATE($D142,": ",INDIRECT(ADDRESS(COUNTIF($D$1:$D142,$D142)+3,COLUMN($AV141),4,1,$D142))),"")</f>
        <v/>
      </c>
      <c r="AF142" s="138" t="str">
        <f ca="1">IFERROR(INDIRECT(ADDRESS(COUNTIF($D$1:$D142,$D142)+3,COLUMN($AW141),4,1,$D142)),"")</f>
        <v/>
      </c>
    </row>
    <row r="143" spans="4:32" x14ac:dyDescent="0.25">
      <c r="D143" s="138">
        <f t="shared" si="10"/>
        <v>0</v>
      </c>
      <c r="E143" s="138" t="str">
        <f>CONCATENATE("Hinweis ",COUNTIF($D$1:D142,D143)+1)</f>
        <v>Hinweis 70</v>
      </c>
      <c r="F143" s="138" t="str">
        <f ca="1">IFERROR(IF(OR(AND(G143="",H143=""),AND(G143=0,H143=0),AND(G143=CONCATENATE(D143,": "),H143=""),AND(G143=CONCATENATE(D143,": "),H143=0)),"",MAX(F$1:F142)+1),"")</f>
        <v/>
      </c>
      <c r="G143" s="138" t="str">
        <f ca="1">IFERROR(CONCATENATE($D143,": ",INDIRECT(ADDRESS(COUNTIF($D$1:$D143,$D143)+3,COLUMN($AG142),4,1,$D143))),"")</f>
        <v/>
      </c>
      <c r="H143" s="138" t="str">
        <f ca="1">IFERROR(INDIRECT(ADDRESS(COUNTIF($D$1:$D143,$D143)+3,COLUMN($AH142),4,1,$D143)),"")</f>
        <v/>
      </c>
      <c r="I143" s="138" t="str">
        <f>CONCATENATE("Abweichung ",COUNTIF($D$1:D142,D143)+1)</f>
        <v>Abweichung 70</v>
      </c>
      <c r="J143" s="138" t="str">
        <f ca="1">IFERROR(IF(OR(AND(K143="",L143=""),AND(K143=0,L143=0),AND(K143=CONCATENATE($D143,": "),L143=""),AND(K143=CONCATENATE($D143,": "),L143=0)),"",MAX(J$1:J142)+1),"")</f>
        <v/>
      </c>
      <c r="K143" s="138" t="str">
        <f ca="1">IFERROR(CONCATENATE($D143,": ",INDIRECT(ADDRESS(COUNTIF($D$1:$D143,$D143)+3,COLUMN($AJ142),4,1,$D143))),"")</f>
        <v/>
      </c>
      <c r="L143" s="138" t="str">
        <f ca="1">IFERROR(INDIRECT(ADDRESS(COUNTIF($D$1:$D143,$D143)+3,COLUMN($AK142),4,1,$D143)),"")</f>
        <v/>
      </c>
      <c r="M143" s="138"/>
      <c r="N143" s="138"/>
      <c r="O143" s="138" t="str">
        <f t="shared" si="11"/>
        <v>Hinweis 70</v>
      </c>
      <c r="P143" s="138" t="str">
        <f ca="1">IFERROR(IF(OR(AND(Q143="",R143=""),AND(Q143=0,R143=0),AND(Q143=CONCATENATE($D143,": "),R143=""),AND(Q143=CONCATENATE($D143,": "),R143=0)),"",MAX(P$1:P142)+1),"")</f>
        <v/>
      </c>
      <c r="Q143" s="138" t="str">
        <f ca="1">IFERROR(CONCATENATE($D143,": ",INDIRECT(ADDRESS(COUNTIF($D$1:$D143,$D143)+3,COLUMN($AM142),4,1,$D143))),"")</f>
        <v/>
      </c>
      <c r="R143" s="138" t="str">
        <f ca="1">IFERROR(INDIRECT(ADDRESS(COUNTIF($D$1:$D143,$D143)+3,COLUMN($AN142),4,1,$D143)),"")</f>
        <v/>
      </c>
      <c r="S143" s="138" t="str">
        <f t="shared" si="12"/>
        <v>Abweichung 70</v>
      </c>
      <c r="T143" s="138" t="str">
        <f ca="1">IFERROR(IF(OR(AND(U143="",V143=""),AND(U143=0,V143=0),AND(U143=CONCATENATE($D143,": "),V143=""),AND(U143=CONCATENATE($D143,": "),V143=0)),"",MAX(T$1:T142)+1),"")</f>
        <v/>
      </c>
      <c r="U143" s="138" t="str">
        <f ca="1">IFERROR(CONCATENATE($D143,": ",INDIRECT(ADDRESS(COUNTIF($D$1:$D143,$D143)+3,COLUMN($AP142),4,1,$D143))),"")</f>
        <v/>
      </c>
      <c r="V143" s="138" t="str">
        <f ca="1">IFERROR(INDIRECT(ADDRESS(COUNTIF($D$1:$D143,$D143)+3,COLUMN($AQ142),4,1,$D143)),"")</f>
        <v/>
      </c>
      <c r="W143" s="138"/>
      <c r="X143" s="138"/>
      <c r="Y143" s="138">
        <f t="shared" si="13"/>
        <v>0</v>
      </c>
      <c r="Z143" s="138" t="str">
        <f ca="1">IFERROR(IF(OR(AND(AA143="",AB143=""),AND(AA143=0,AB143=0),AND(AA143=CONCATENATE($D143,": "),AB143=""),AND(AA143=CONCATENATE($D143,": "),AB143=0)),"",MAX(Z$1:Z142)+1),"")</f>
        <v/>
      </c>
      <c r="AA143" s="138" t="str">
        <f ca="1">IFERROR(CONCATENATE($D143,": ",INDIRECT(ADDRESS(COUNTIF($D$1:$D143,$D143)+3,COLUMN($AS142),4,1,$D143))),"")</f>
        <v/>
      </c>
      <c r="AB143" s="138" t="str">
        <f ca="1">IFERROR(INDIRECT(ADDRESS(COUNTIF($D$1:$D143,$D143)+3,COLUMN($AT142),4,1,$D143)),"")</f>
        <v/>
      </c>
      <c r="AC143" s="138" t="str">
        <f t="shared" ca="1" si="14"/>
        <v/>
      </c>
      <c r="AD143" s="138" t="str">
        <f ca="1">IFERROR(IF(OR(AND(AE143="",AF143=""),AND(AE143=0,AF143=0),AND(AE143=CONCATENATE($D143,": "),AF143=""),AND(AE143=CONCATENATE($D143,": "),AF143=0)),"",MAX(AD$1:AD142)+1),"")</f>
        <v/>
      </c>
      <c r="AE143" s="138" t="str">
        <f ca="1">IFERROR(CONCATENATE($D143,": ",INDIRECT(ADDRESS(COUNTIF($D$1:$D143,$D143)+3,COLUMN($AV142),4,1,$D143))),"")</f>
        <v/>
      </c>
      <c r="AF143" s="138" t="str">
        <f ca="1">IFERROR(INDIRECT(ADDRESS(COUNTIF($D$1:$D143,$D143)+3,COLUMN($AW142),4,1,$D143)),"")</f>
        <v/>
      </c>
    </row>
    <row r="144" spans="4:32" x14ac:dyDescent="0.25">
      <c r="D144" s="138">
        <f t="shared" si="10"/>
        <v>0</v>
      </c>
      <c r="E144" s="138" t="str">
        <f>CONCATENATE("Hinweis ",COUNTIF($D$1:D143,D144)+1)</f>
        <v>Hinweis 71</v>
      </c>
      <c r="F144" s="138" t="str">
        <f ca="1">IFERROR(IF(OR(AND(G144="",H144=""),AND(G144=0,H144=0),AND(G144=CONCATENATE(D144,": "),H144=""),AND(G144=CONCATENATE(D144,": "),H144=0)),"",MAX(F$1:F143)+1),"")</f>
        <v/>
      </c>
      <c r="G144" s="138" t="str">
        <f ca="1">IFERROR(CONCATENATE($D144,": ",INDIRECT(ADDRESS(COUNTIF($D$1:$D144,$D144)+3,COLUMN($AG143),4,1,$D144))),"")</f>
        <v/>
      </c>
      <c r="H144" s="138" t="str">
        <f ca="1">IFERROR(INDIRECT(ADDRESS(COUNTIF($D$1:$D144,$D144)+3,COLUMN($AH143),4,1,$D144)),"")</f>
        <v/>
      </c>
      <c r="I144" s="138" t="str">
        <f>CONCATENATE("Abweichung ",COUNTIF($D$1:D143,D144)+1)</f>
        <v>Abweichung 71</v>
      </c>
      <c r="J144" s="138" t="str">
        <f ca="1">IFERROR(IF(OR(AND(K144="",L144=""),AND(K144=0,L144=0),AND(K144=CONCATENATE($D144,": "),L144=""),AND(K144=CONCATENATE($D144,": "),L144=0)),"",MAX(J$1:J143)+1),"")</f>
        <v/>
      </c>
      <c r="K144" s="138" t="str">
        <f ca="1">IFERROR(CONCATENATE($D144,": ",INDIRECT(ADDRESS(COUNTIF($D$1:$D144,$D144)+3,COLUMN($AJ143),4,1,$D144))),"")</f>
        <v/>
      </c>
      <c r="L144" s="138" t="str">
        <f ca="1">IFERROR(INDIRECT(ADDRESS(COUNTIF($D$1:$D144,$D144)+3,COLUMN($AK143),4,1,$D144)),"")</f>
        <v/>
      </c>
      <c r="M144" s="138"/>
      <c r="N144" s="138"/>
      <c r="O144" s="138" t="str">
        <f t="shared" si="11"/>
        <v>Hinweis 71</v>
      </c>
      <c r="P144" s="138" t="str">
        <f ca="1">IFERROR(IF(OR(AND(Q144="",R144=""),AND(Q144=0,R144=0),AND(Q144=CONCATENATE($D144,": "),R144=""),AND(Q144=CONCATENATE($D144,": "),R144=0)),"",MAX(P$1:P143)+1),"")</f>
        <v/>
      </c>
      <c r="Q144" s="138" t="str">
        <f ca="1">IFERROR(CONCATENATE($D144,": ",INDIRECT(ADDRESS(COUNTIF($D$1:$D144,$D144)+3,COLUMN($AM143),4,1,$D144))),"")</f>
        <v/>
      </c>
      <c r="R144" s="138" t="str">
        <f ca="1">IFERROR(INDIRECT(ADDRESS(COUNTIF($D$1:$D144,$D144)+3,COLUMN($AN143),4,1,$D144)),"")</f>
        <v/>
      </c>
      <c r="S144" s="138" t="str">
        <f t="shared" si="12"/>
        <v>Abweichung 71</v>
      </c>
      <c r="T144" s="138" t="str">
        <f ca="1">IFERROR(IF(OR(AND(U144="",V144=""),AND(U144=0,V144=0),AND(U144=CONCATENATE($D144,": "),V144=""),AND(U144=CONCATENATE($D144,": "),V144=0)),"",MAX(T$1:T143)+1),"")</f>
        <v/>
      </c>
      <c r="U144" s="138" t="str">
        <f ca="1">IFERROR(CONCATENATE($D144,": ",INDIRECT(ADDRESS(COUNTIF($D$1:$D144,$D144)+3,COLUMN($AP143),4,1,$D144))),"")</f>
        <v/>
      </c>
      <c r="V144" s="138" t="str">
        <f ca="1">IFERROR(INDIRECT(ADDRESS(COUNTIF($D$1:$D144,$D144)+3,COLUMN($AQ143),4,1,$D144)),"")</f>
        <v/>
      </c>
      <c r="W144" s="138"/>
      <c r="X144" s="138"/>
      <c r="Y144" s="138">
        <f t="shared" si="13"/>
        <v>0</v>
      </c>
      <c r="Z144" s="138" t="str">
        <f ca="1">IFERROR(IF(OR(AND(AA144="",AB144=""),AND(AA144=0,AB144=0),AND(AA144=CONCATENATE($D144,": "),AB144=""),AND(AA144=CONCATENATE($D144,": "),AB144=0)),"",MAX(Z$1:Z143)+1),"")</f>
        <v/>
      </c>
      <c r="AA144" s="138" t="str">
        <f ca="1">IFERROR(CONCATENATE($D144,": ",INDIRECT(ADDRESS(COUNTIF($D$1:$D144,$D144)+3,COLUMN($AS143),4,1,$D144))),"")</f>
        <v/>
      </c>
      <c r="AB144" s="138" t="str">
        <f ca="1">IFERROR(INDIRECT(ADDRESS(COUNTIF($D$1:$D144,$D144)+3,COLUMN($AT143),4,1,$D144)),"")</f>
        <v/>
      </c>
      <c r="AC144" s="138" t="str">
        <f t="shared" ca="1" si="14"/>
        <v/>
      </c>
      <c r="AD144" s="138" t="str">
        <f ca="1">IFERROR(IF(OR(AND(AE144="",AF144=""),AND(AE144=0,AF144=0),AND(AE144=CONCATENATE($D144,": "),AF144=""),AND(AE144=CONCATENATE($D144,": "),AF144=0)),"",MAX(AD$1:AD143)+1),"")</f>
        <v/>
      </c>
      <c r="AE144" s="138" t="str">
        <f ca="1">IFERROR(CONCATENATE($D144,": ",INDIRECT(ADDRESS(COUNTIF($D$1:$D144,$D144)+3,COLUMN($AV143),4,1,$D144))),"")</f>
        <v/>
      </c>
      <c r="AF144" s="138" t="str">
        <f ca="1">IFERROR(INDIRECT(ADDRESS(COUNTIF($D$1:$D144,$D144)+3,COLUMN($AW143),4,1,$D144)),"")</f>
        <v/>
      </c>
    </row>
    <row r="145" spans="4:32" x14ac:dyDescent="0.25">
      <c r="D145" s="138">
        <f t="shared" si="10"/>
        <v>0</v>
      </c>
      <c r="E145" s="138" t="str">
        <f>CONCATENATE("Hinweis ",COUNTIF($D$1:D144,D145)+1)</f>
        <v>Hinweis 72</v>
      </c>
      <c r="F145" s="138" t="str">
        <f ca="1">IFERROR(IF(OR(AND(G145="",H145=""),AND(G145=0,H145=0),AND(G145=CONCATENATE(D145,": "),H145=""),AND(G145=CONCATENATE(D145,": "),H145=0)),"",MAX(F$1:F144)+1),"")</f>
        <v/>
      </c>
      <c r="G145" s="138" t="str">
        <f ca="1">IFERROR(CONCATENATE($D145,": ",INDIRECT(ADDRESS(COUNTIF($D$1:$D145,$D145)+3,COLUMN($AG144),4,1,$D145))),"")</f>
        <v/>
      </c>
      <c r="H145" s="138" t="str">
        <f ca="1">IFERROR(INDIRECT(ADDRESS(COUNTIF($D$1:$D145,$D145)+3,COLUMN($AH144),4,1,$D145)),"")</f>
        <v/>
      </c>
      <c r="I145" s="138" t="str">
        <f>CONCATENATE("Abweichung ",COUNTIF($D$1:D144,D145)+1)</f>
        <v>Abweichung 72</v>
      </c>
      <c r="J145" s="138" t="str">
        <f ca="1">IFERROR(IF(OR(AND(K145="",L145=""),AND(K145=0,L145=0),AND(K145=CONCATENATE($D145,": "),L145=""),AND(K145=CONCATENATE($D145,": "),L145=0)),"",MAX(J$1:J144)+1),"")</f>
        <v/>
      </c>
      <c r="K145" s="138" t="str">
        <f ca="1">IFERROR(CONCATENATE($D145,": ",INDIRECT(ADDRESS(COUNTIF($D$1:$D145,$D145)+3,COLUMN($AJ144),4,1,$D145))),"")</f>
        <v/>
      </c>
      <c r="L145" s="138" t="str">
        <f ca="1">IFERROR(INDIRECT(ADDRESS(COUNTIF($D$1:$D145,$D145)+3,COLUMN($AK144),4,1,$D145)),"")</f>
        <v/>
      </c>
      <c r="M145" s="138"/>
      <c r="N145" s="138"/>
      <c r="O145" s="138" t="str">
        <f t="shared" si="11"/>
        <v>Hinweis 72</v>
      </c>
      <c r="P145" s="138" t="str">
        <f ca="1">IFERROR(IF(OR(AND(Q145="",R145=""),AND(Q145=0,R145=0),AND(Q145=CONCATENATE($D145,": "),R145=""),AND(Q145=CONCATENATE($D145,": "),R145=0)),"",MAX(P$1:P144)+1),"")</f>
        <v/>
      </c>
      <c r="Q145" s="138" t="str">
        <f ca="1">IFERROR(CONCATENATE($D145,": ",INDIRECT(ADDRESS(COUNTIF($D$1:$D145,$D145)+3,COLUMN($AM144),4,1,$D145))),"")</f>
        <v/>
      </c>
      <c r="R145" s="138" t="str">
        <f ca="1">IFERROR(INDIRECT(ADDRESS(COUNTIF($D$1:$D145,$D145)+3,COLUMN($AN144),4,1,$D145)),"")</f>
        <v/>
      </c>
      <c r="S145" s="138" t="str">
        <f t="shared" si="12"/>
        <v>Abweichung 72</v>
      </c>
      <c r="T145" s="138" t="str">
        <f ca="1">IFERROR(IF(OR(AND(U145="",V145=""),AND(U145=0,V145=0),AND(U145=CONCATENATE($D145,": "),V145=""),AND(U145=CONCATENATE($D145,": "),V145=0)),"",MAX(T$1:T144)+1),"")</f>
        <v/>
      </c>
      <c r="U145" s="138" t="str">
        <f ca="1">IFERROR(CONCATENATE($D145,": ",INDIRECT(ADDRESS(COUNTIF($D$1:$D145,$D145)+3,COLUMN($AP144),4,1,$D145))),"")</f>
        <v/>
      </c>
      <c r="V145" s="138" t="str">
        <f ca="1">IFERROR(INDIRECT(ADDRESS(COUNTIF($D$1:$D145,$D145)+3,COLUMN($AQ144),4,1,$D145)),"")</f>
        <v/>
      </c>
      <c r="W145" s="138"/>
      <c r="X145" s="138"/>
      <c r="Y145" s="138">
        <f t="shared" si="13"/>
        <v>0</v>
      </c>
      <c r="Z145" s="138" t="str">
        <f ca="1">IFERROR(IF(OR(AND(AA145="",AB145=""),AND(AA145=0,AB145=0),AND(AA145=CONCATENATE($D145,": "),AB145=""),AND(AA145=CONCATENATE($D145,": "),AB145=0)),"",MAX(Z$1:Z144)+1),"")</f>
        <v/>
      </c>
      <c r="AA145" s="138" t="str">
        <f ca="1">IFERROR(CONCATENATE($D145,": ",INDIRECT(ADDRESS(COUNTIF($D$1:$D145,$D145)+3,COLUMN($AS144),4,1,$D145))),"")</f>
        <v/>
      </c>
      <c r="AB145" s="138" t="str">
        <f ca="1">IFERROR(INDIRECT(ADDRESS(COUNTIF($D$1:$D145,$D145)+3,COLUMN($AT144),4,1,$D145)),"")</f>
        <v/>
      </c>
      <c r="AC145" s="138" t="str">
        <f t="shared" ca="1" si="14"/>
        <v/>
      </c>
      <c r="AD145" s="138" t="str">
        <f ca="1">IFERROR(IF(OR(AND(AE145="",AF145=""),AND(AE145=0,AF145=0),AND(AE145=CONCATENATE($D145,": "),AF145=""),AND(AE145=CONCATENATE($D145,": "),AF145=0)),"",MAX(AD$1:AD144)+1),"")</f>
        <v/>
      </c>
      <c r="AE145" s="138" t="str">
        <f ca="1">IFERROR(CONCATENATE($D145,": ",INDIRECT(ADDRESS(COUNTIF($D$1:$D145,$D145)+3,COLUMN($AV144),4,1,$D145))),"")</f>
        <v/>
      </c>
      <c r="AF145" s="138" t="str">
        <f ca="1">IFERROR(INDIRECT(ADDRESS(COUNTIF($D$1:$D145,$D145)+3,COLUMN($AW144),4,1,$D145)),"")</f>
        <v/>
      </c>
    </row>
    <row r="146" spans="4:32" x14ac:dyDescent="0.25">
      <c r="D146" s="138">
        <f t="shared" si="10"/>
        <v>0</v>
      </c>
      <c r="E146" s="138" t="str">
        <f>CONCATENATE("Hinweis ",COUNTIF($D$1:D145,D146)+1)</f>
        <v>Hinweis 73</v>
      </c>
      <c r="F146" s="138" t="str">
        <f ca="1">IFERROR(IF(OR(AND(G146="",H146=""),AND(G146=0,H146=0),AND(G146=CONCATENATE(D146,": "),H146=""),AND(G146=CONCATENATE(D146,": "),H146=0)),"",MAX(F$1:F145)+1),"")</f>
        <v/>
      </c>
      <c r="G146" s="138" t="str">
        <f ca="1">IFERROR(CONCATENATE($D146,": ",INDIRECT(ADDRESS(COUNTIF($D$1:$D146,$D146)+3,COLUMN($AG145),4,1,$D146))),"")</f>
        <v/>
      </c>
      <c r="H146" s="138" t="str">
        <f ca="1">IFERROR(INDIRECT(ADDRESS(COUNTIF($D$1:$D146,$D146)+3,COLUMN($AH145),4,1,$D146)),"")</f>
        <v/>
      </c>
      <c r="I146" s="138" t="str">
        <f>CONCATENATE("Abweichung ",COUNTIF($D$1:D145,D146)+1)</f>
        <v>Abweichung 73</v>
      </c>
      <c r="J146" s="138" t="str">
        <f ca="1">IFERROR(IF(OR(AND(K146="",L146=""),AND(K146=0,L146=0),AND(K146=CONCATENATE($D146,": "),L146=""),AND(K146=CONCATENATE($D146,": "),L146=0)),"",MAX(J$1:J145)+1),"")</f>
        <v/>
      </c>
      <c r="K146" s="138" t="str">
        <f ca="1">IFERROR(CONCATENATE($D146,": ",INDIRECT(ADDRESS(COUNTIF($D$1:$D146,$D146)+3,COLUMN($AJ145),4,1,$D146))),"")</f>
        <v/>
      </c>
      <c r="L146" s="138" t="str">
        <f ca="1">IFERROR(INDIRECT(ADDRESS(COUNTIF($D$1:$D146,$D146)+3,COLUMN($AK145),4,1,$D146)),"")</f>
        <v/>
      </c>
      <c r="M146" s="138"/>
      <c r="N146" s="138"/>
      <c r="O146" s="138" t="str">
        <f t="shared" si="11"/>
        <v>Hinweis 73</v>
      </c>
      <c r="P146" s="138" t="str">
        <f ca="1">IFERROR(IF(OR(AND(Q146="",R146=""),AND(Q146=0,R146=0),AND(Q146=CONCATENATE($D146,": "),R146=""),AND(Q146=CONCATENATE($D146,": "),R146=0)),"",MAX(P$1:P145)+1),"")</f>
        <v/>
      </c>
      <c r="Q146" s="138" t="str">
        <f ca="1">IFERROR(CONCATENATE($D146,": ",INDIRECT(ADDRESS(COUNTIF($D$1:$D146,$D146)+3,COLUMN($AM145),4,1,$D146))),"")</f>
        <v/>
      </c>
      <c r="R146" s="138" t="str">
        <f ca="1">IFERROR(INDIRECT(ADDRESS(COUNTIF($D$1:$D146,$D146)+3,COLUMN($AN145),4,1,$D146)),"")</f>
        <v/>
      </c>
      <c r="S146" s="138" t="str">
        <f t="shared" si="12"/>
        <v>Abweichung 73</v>
      </c>
      <c r="T146" s="138" t="str">
        <f ca="1">IFERROR(IF(OR(AND(U146="",V146=""),AND(U146=0,V146=0),AND(U146=CONCATENATE($D146,": "),V146=""),AND(U146=CONCATENATE($D146,": "),V146=0)),"",MAX(T$1:T145)+1),"")</f>
        <v/>
      </c>
      <c r="U146" s="138" t="str">
        <f ca="1">IFERROR(CONCATENATE($D146,": ",INDIRECT(ADDRESS(COUNTIF($D$1:$D146,$D146)+3,COLUMN($AP145),4,1,$D146))),"")</f>
        <v/>
      </c>
      <c r="V146" s="138" t="str">
        <f ca="1">IFERROR(INDIRECT(ADDRESS(COUNTIF($D$1:$D146,$D146)+3,COLUMN($AQ145),4,1,$D146)),"")</f>
        <v/>
      </c>
      <c r="W146" s="138"/>
      <c r="X146" s="138"/>
      <c r="Y146" s="138">
        <f t="shared" si="13"/>
        <v>0</v>
      </c>
      <c r="Z146" s="138" t="str">
        <f ca="1">IFERROR(IF(OR(AND(AA146="",AB146=""),AND(AA146=0,AB146=0),AND(AA146=CONCATENATE($D146,": "),AB146=""),AND(AA146=CONCATENATE($D146,": "),AB146=0)),"",MAX(Z$1:Z145)+1),"")</f>
        <v/>
      </c>
      <c r="AA146" s="138" t="str">
        <f ca="1">IFERROR(CONCATENATE($D146,": ",INDIRECT(ADDRESS(COUNTIF($D$1:$D146,$D146)+3,COLUMN($AS145),4,1,$D146))),"")</f>
        <v/>
      </c>
      <c r="AB146" s="138" t="str">
        <f ca="1">IFERROR(INDIRECT(ADDRESS(COUNTIF($D$1:$D146,$D146)+3,COLUMN($AT145),4,1,$D146)),"")</f>
        <v/>
      </c>
      <c r="AC146" s="138" t="str">
        <f t="shared" ca="1" si="14"/>
        <v/>
      </c>
      <c r="AD146" s="138" t="str">
        <f ca="1">IFERROR(IF(OR(AND(AE146="",AF146=""),AND(AE146=0,AF146=0),AND(AE146=CONCATENATE($D146,": "),AF146=""),AND(AE146=CONCATENATE($D146,": "),AF146=0)),"",MAX(AD$1:AD145)+1),"")</f>
        <v/>
      </c>
      <c r="AE146" s="138" t="str">
        <f ca="1">IFERROR(CONCATENATE($D146,": ",INDIRECT(ADDRESS(COUNTIF($D$1:$D146,$D146)+3,COLUMN($AV145),4,1,$D146))),"")</f>
        <v/>
      </c>
      <c r="AF146" s="138" t="str">
        <f ca="1">IFERROR(INDIRECT(ADDRESS(COUNTIF($D$1:$D146,$D146)+3,COLUMN($AW145),4,1,$D146)),"")</f>
        <v/>
      </c>
    </row>
    <row r="147" spans="4:32" x14ac:dyDescent="0.25">
      <c r="D147" s="138">
        <f t="shared" si="10"/>
        <v>0</v>
      </c>
      <c r="E147" s="138" t="str">
        <f>CONCATENATE("Hinweis ",COUNTIF($D$1:D146,D147)+1)</f>
        <v>Hinweis 74</v>
      </c>
      <c r="F147" s="138" t="str">
        <f ca="1">IFERROR(IF(OR(AND(G147="",H147=""),AND(G147=0,H147=0),AND(G147=CONCATENATE(D147,": "),H147=""),AND(G147=CONCATENATE(D147,": "),H147=0)),"",MAX(F$1:F146)+1),"")</f>
        <v/>
      </c>
      <c r="G147" s="138" t="str">
        <f ca="1">IFERROR(CONCATENATE($D147,": ",INDIRECT(ADDRESS(COUNTIF($D$1:$D147,$D147)+3,COLUMN($AG146),4,1,$D147))),"")</f>
        <v/>
      </c>
      <c r="H147" s="138" t="str">
        <f ca="1">IFERROR(INDIRECT(ADDRESS(COUNTIF($D$1:$D147,$D147)+3,COLUMN($AH146),4,1,$D147)),"")</f>
        <v/>
      </c>
      <c r="I147" s="138" t="str">
        <f>CONCATENATE("Abweichung ",COUNTIF($D$1:D146,D147)+1)</f>
        <v>Abweichung 74</v>
      </c>
      <c r="J147" s="138" t="str">
        <f ca="1">IFERROR(IF(OR(AND(K147="",L147=""),AND(K147=0,L147=0),AND(K147=CONCATENATE($D147,": "),L147=""),AND(K147=CONCATENATE($D147,": "),L147=0)),"",MAX(J$1:J146)+1),"")</f>
        <v/>
      </c>
      <c r="K147" s="138" t="str">
        <f ca="1">IFERROR(CONCATENATE($D147,": ",INDIRECT(ADDRESS(COUNTIF($D$1:$D147,$D147)+3,COLUMN($AJ146),4,1,$D147))),"")</f>
        <v/>
      </c>
      <c r="L147" s="138" t="str">
        <f ca="1">IFERROR(INDIRECT(ADDRESS(COUNTIF($D$1:$D147,$D147)+3,COLUMN($AK146),4,1,$D147)),"")</f>
        <v/>
      </c>
      <c r="M147" s="138"/>
      <c r="N147" s="138"/>
      <c r="O147" s="138" t="str">
        <f t="shared" si="11"/>
        <v>Hinweis 74</v>
      </c>
      <c r="P147" s="138" t="str">
        <f ca="1">IFERROR(IF(OR(AND(Q147="",R147=""),AND(Q147=0,R147=0),AND(Q147=CONCATENATE($D147,": "),R147=""),AND(Q147=CONCATENATE($D147,": "),R147=0)),"",MAX(P$1:P146)+1),"")</f>
        <v/>
      </c>
      <c r="Q147" s="138" t="str">
        <f ca="1">IFERROR(CONCATENATE($D147,": ",INDIRECT(ADDRESS(COUNTIF($D$1:$D147,$D147)+3,COLUMN($AM146),4,1,$D147))),"")</f>
        <v/>
      </c>
      <c r="R147" s="138" t="str">
        <f ca="1">IFERROR(INDIRECT(ADDRESS(COUNTIF($D$1:$D147,$D147)+3,COLUMN($AN146),4,1,$D147)),"")</f>
        <v/>
      </c>
      <c r="S147" s="138" t="str">
        <f t="shared" si="12"/>
        <v>Abweichung 74</v>
      </c>
      <c r="T147" s="138" t="str">
        <f ca="1">IFERROR(IF(OR(AND(U147="",V147=""),AND(U147=0,V147=0),AND(U147=CONCATENATE($D147,": "),V147=""),AND(U147=CONCATENATE($D147,": "),V147=0)),"",MAX(T$1:T146)+1),"")</f>
        <v/>
      </c>
      <c r="U147" s="138" t="str">
        <f ca="1">IFERROR(CONCATENATE($D147,": ",INDIRECT(ADDRESS(COUNTIF($D$1:$D147,$D147)+3,COLUMN($AP146),4,1,$D147))),"")</f>
        <v/>
      </c>
      <c r="V147" s="138" t="str">
        <f ca="1">IFERROR(INDIRECT(ADDRESS(COUNTIF($D$1:$D147,$D147)+3,COLUMN($AQ146),4,1,$D147)),"")</f>
        <v/>
      </c>
      <c r="W147" s="138"/>
      <c r="X147" s="138"/>
      <c r="Y147" s="138">
        <f t="shared" si="13"/>
        <v>0</v>
      </c>
      <c r="Z147" s="138" t="str">
        <f ca="1">IFERROR(IF(OR(AND(AA147="",AB147=""),AND(AA147=0,AB147=0),AND(AA147=CONCATENATE($D147,": "),AB147=""),AND(AA147=CONCATENATE($D147,": "),AB147=0)),"",MAX(Z$1:Z146)+1),"")</f>
        <v/>
      </c>
      <c r="AA147" s="138" t="str">
        <f ca="1">IFERROR(CONCATENATE($D147,": ",INDIRECT(ADDRESS(COUNTIF($D$1:$D147,$D147)+3,COLUMN($AS146),4,1,$D147))),"")</f>
        <v/>
      </c>
      <c r="AB147" s="138" t="str">
        <f ca="1">IFERROR(INDIRECT(ADDRESS(COUNTIF($D$1:$D147,$D147)+3,COLUMN($AT146),4,1,$D147)),"")</f>
        <v/>
      </c>
      <c r="AC147" s="138" t="str">
        <f t="shared" ca="1" si="14"/>
        <v/>
      </c>
      <c r="AD147" s="138" t="str">
        <f ca="1">IFERROR(IF(OR(AND(AE147="",AF147=""),AND(AE147=0,AF147=0),AND(AE147=CONCATENATE($D147,": "),AF147=""),AND(AE147=CONCATENATE($D147,": "),AF147=0)),"",MAX(AD$1:AD146)+1),"")</f>
        <v/>
      </c>
      <c r="AE147" s="138" t="str">
        <f ca="1">IFERROR(CONCATENATE($D147,": ",INDIRECT(ADDRESS(COUNTIF($D$1:$D147,$D147)+3,COLUMN($AV146),4,1,$D147))),"")</f>
        <v/>
      </c>
      <c r="AF147" s="138" t="str">
        <f ca="1">IFERROR(INDIRECT(ADDRESS(COUNTIF($D$1:$D147,$D147)+3,COLUMN($AW146),4,1,$D147)),"")</f>
        <v/>
      </c>
    </row>
    <row r="148" spans="4:32" x14ac:dyDescent="0.25">
      <c r="D148" s="138">
        <f t="shared" si="10"/>
        <v>0</v>
      </c>
      <c r="E148" s="138" t="str">
        <f>CONCATENATE("Hinweis ",COUNTIF($D$1:D147,D148)+1)</f>
        <v>Hinweis 75</v>
      </c>
      <c r="F148" s="138" t="str">
        <f ca="1">IFERROR(IF(OR(AND(G148="",H148=""),AND(G148=0,H148=0),AND(G148=CONCATENATE(D148,": "),H148=""),AND(G148=CONCATENATE(D148,": "),H148=0)),"",MAX(F$1:F147)+1),"")</f>
        <v/>
      </c>
      <c r="G148" s="138" t="str">
        <f ca="1">IFERROR(CONCATENATE($D148,": ",INDIRECT(ADDRESS(COUNTIF($D$1:$D148,$D148)+3,COLUMN($AG147),4,1,$D148))),"")</f>
        <v/>
      </c>
      <c r="H148" s="138" t="str">
        <f ca="1">IFERROR(INDIRECT(ADDRESS(COUNTIF($D$1:$D148,$D148)+3,COLUMN($AH147),4,1,$D148)),"")</f>
        <v/>
      </c>
      <c r="I148" s="138" t="str">
        <f>CONCATENATE("Abweichung ",COUNTIF($D$1:D147,D148)+1)</f>
        <v>Abweichung 75</v>
      </c>
      <c r="J148" s="138" t="str">
        <f ca="1">IFERROR(IF(OR(AND(K148="",L148=""),AND(K148=0,L148=0),AND(K148=CONCATENATE($D148,": "),L148=""),AND(K148=CONCATENATE($D148,": "),L148=0)),"",MAX(J$1:J147)+1),"")</f>
        <v/>
      </c>
      <c r="K148" s="138" t="str">
        <f ca="1">IFERROR(CONCATENATE($D148,": ",INDIRECT(ADDRESS(COUNTIF($D$1:$D148,$D148)+3,COLUMN($AJ147),4,1,$D148))),"")</f>
        <v/>
      </c>
      <c r="L148" s="138" t="str">
        <f ca="1">IFERROR(INDIRECT(ADDRESS(COUNTIF($D$1:$D148,$D148)+3,COLUMN($AK147),4,1,$D148)),"")</f>
        <v/>
      </c>
      <c r="M148" s="138"/>
      <c r="N148" s="138"/>
      <c r="O148" s="138" t="str">
        <f t="shared" si="11"/>
        <v>Hinweis 75</v>
      </c>
      <c r="P148" s="138" t="str">
        <f ca="1">IFERROR(IF(OR(AND(Q148="",R148=""),AND(Q148=0,R148=0),AND(Q148=CONCATENATE($D148,": "),R148=""),AND(Q148=CONCATENATE($D148,": "),R148=0)),"",MAX(P$1:P147)+1),"")</f>
        <v/>
      </c>
      <c r="Q148" s="138" t="str">
        <f ca="1">IFERROR(CONCATENATE($D148,": ",INDIRECT(ADDRESS(COUNTIF($D$1:$D148,$D148)+3,COLUMN($AM147),4,1,$D148))),"")</f>
        <v/>
      </c>
      <c r="R148" s="138" t="str">
        <f ca="1">IFERROR(INDIRECT(ADDRESS(COUNTIF($D$1:$D148,$D148)+3,COLUMN($AN147),4,1,$D148)),"")</f>
        <v/>
      </c>
      <c r="S148" s="138" t="str">
        <f t="shared" si="12"/>
        <v>Abweichung 75</v>
      </c>
      <c r="T148" s="138" t="str">
        <f ca="1">IFERROR(IF(OR(AND(U148="",V148=""),AND(U148=0,V148=0),AND(U148=CONCATENATE($D148,": "),V148=""),AND(U148=CONCATENATE($D148,": "),V148=0)),"",MAX(T$1:T147)+1),"")</f>
        <v/>
      </c>
      <c r="U148" s="138" t="str">
        <f ca="1">IFERROR(CONCATENATE($D148,": ",INDIRECT(ADDRESS(COUNTIF($D$1:$D148,$D148)+3,COLUMN($AP147),4,1,$D148))),"")</f>
        <v/>
      </c>
      <c r="V148" s="138" t="str">
        <f ca="1">IFERROR(INDIRECT(ADDRESS(COUNTIF($D$1:$D148,$D148)+3,COLUMN($AQ147),4,1,$D148)),"")</f>
        <v/>
      </c>
      <c r="W148" s="138"/>
      <c r="X148" s="138"/>
      <c r="Y148" s="138">
        <f t="shared" si="13"/>
        <v>0</v>
      </c>
      <c r="Z148" s="138" t="str">
        <f ca="1">IFERROR(IF(OR(AND(AA148="",AB148=""),AND(AA148=0,AB148=0),AND(AA148=CONCATENATE($D148,": "),AB148=""),AND(AA148=CONCATENATE($D148,": "),AB148=0)),"",MAX(Z$1:Z147)+1),"")</f>
        <v/>
      </c>
      <c r="AA148" s="138" t="str">
        <f ca="1">IFERROR(CONCATENATE($D148,": ",INDIRECT(ADDRESS(COUNTIF($D$1:$D148,$D148)+3,COLUMN($AS147),4,1,$D148))),"")</f>
        <v/>
      </c>
      <c r="AB148" s="138" t="str">
        <f ca="1">IFERROR(INDIRECT(ADDRESS(COUNTIF($D$1:$D148,$D148)+3,COLUMN($AT147),4,1,$D148)),"")</f>
        <v/>
      </c>
      <c r="AC148" s="138" t="str">
        <f t="shared" ca="1" si="14"/>
        <v/>
      </c>
      <c r="AD148" s="138" t="str">
        <f ca="1">IFERROR(IF(OR(AND(AE148="",AF148=""),AND(AE148=0,AF148=0),AND(AE148=CONCATENATE($D148,": "),AF148=""),AND(AE148=CONCATENATE($D148,": "),AF148=0)),"",MAX(AD$1:AD147)+1),"")</f>
        <v/>
      </c>
      <c r="AE148" s="138" t="str">
        <f ca="1">IFERROR(CONCATENATE($D148,": ",INDIRECT(ADDRESS(COUNTIF($D$1:$D148,$D148)+3,COLUMN($AV147),4,1,$D148))),"")</f>
        <v/>
      </c>
      <c r="AF148" s="138" t="str">
        <f ca="1">IFERROR(INDIRECT(ADDRESS(COUNTIF($D$1:$D148,$D148)+3,COLUMN($AW147),4,1,$D148)),"")</f>
        <v/>
      </c>
    </row>
    <row r="149" spans="4:32" x14ac:dyDescent="0.25">
      <c r="D149" s="138">
        <f t="shared" si="10"/>
        <v>0</v>
      </c>
      <c r="E149" s="138" t="str">
        <f>CONCATENATE("Hinweis ",COUNTIF($D$1:D148,D149)+1)</f>
        <v>Hinweis 76</v>
      </c>
      <c r="F149" s="138" t="str">
        <f ca="1">IFERROR(IF(OR(AND(G149="",H149=""),AND(G149=0,H149=0),AND(G149=CONCATENATE(D149,": "),H149=""),AND(G149=CONCATENATE(D149,": "),H149=0)),"",MAX(F$1:F148)+1),"")</f>
        <v/>
      </c>
      <c r="G149" s="138" t="str">
        <f ca="1">IFERROR(CONCATENATE($D149,": ",INDIRECT(ADDRESS(COUNTIF($D$1:$D149,$D149)+3,COLUMN($AG148),4,1,$D149))),"")</f>
        <v/>
      </c>
      <c r="H149" s="138" t="str">
        <f ca="1">IFERROR(INDIRECT(ADDRESS(COUNTIF($D$1:$D149,$D149)+3,COLUMN($AH148),4,1,$D149)),"")</f>
        <v/>
      </c>
      <c r="I149" s="138" t="str">
        <f>CONCATENATE("Abweichung ",COUNTIF($D$1:D148,D149)+1)</f>
        <v>Abweichung 76</v>
      </c>
      <c r="J149" s="138" t="str">
        <f ca="1">IFERROR(IF(OR(AND(K149="",L149=""),AND(K149=0,L149=0),AND(K149=CONCATENATE($D149,": "),L149=""),AND(K149=CONCATENATE($D149,": "),L149=0)),"",MAX(J$1:J148)+1),"")</f>
        <v/>
      </c>
      <c r="K149" s="138" t="str">
        <f ca="1">IFERROR(CONCATENATE($D149,": ",INDIRECT(ADDRESS(COUNTIF($D$1:$D149,$D149)+3,COLUMN($AJ148),4,1,$D149))),"")</f>
        <v/>
      </c>
      <c r="L149" s="138" t="str">
        <f ca="1">IFERROR(INDIRECT(ADDRESS(COUNTIF($D$1:$D149,$D149)+3,COLUMN($AK148),4,1,$D149)),"")</f>
        <v/>
      </c>
      <c r="M149" s="138"/>
      <c r="N149" s="138"/>
      <c r="O149" s="138" t="str">
        <f t="shared" si="11"/>
        <v>Hinweis 76</v>
      </c>
      <c r="P149" s="138" t="str">
        <f ca="1">IFERROR(IF(OR(AND(Q149="",R149=""),AND(Q149=0,R149=0),AND(Q149=CONCATENATE($D149,": "),R149=""),AND(Q149=CONCATENATE($D149,": "),R149=0)),"",MAX(P$1:P148)+1),"")</f>
        <v/>
      </c>
      <c r="Q149" s="138" t="str">
        <f ca="1">IFERROR(CONCATENATE($D149,": ",INDIRECT(ADDRESS(COUNTIF($D$1:$D149,$D149)+3,COLUMN($AM148),4,1,$D149))),"")</f>
        <v/>
      </c>
      <c r="R149" s="138" t="str">
        <f ca="1">IFERROR(INDIRECT(ADDRESS(COUNTIF($D$1:$D149,$D149)+3,COLUMN($AN148),4,1,$D149)),"")</f>
        <v/>
      </c>
      <c r="S149" s="138" t="str">
        <f t="shared" si="12"/>
        <v>Abweichung 76</v>
      </c>
      <c r="T149" s="138" t="str">
        <f ca="1">IFERROR(IF(OR(AND(U149="",V149=""),AND(U149=0,V149=0),AND(U149=CONCATENATE($D149,": "),V149=""),AND(U149=CONCATENATE($D149,": "),V149=0)),"",MAX(T$1:T148)+1),"")</f>
        <v/>
      </c>
      <c r="U149" s="138" t="str">
        <f ca="1">IFERROR(CONCATENATE($D149,": ",INDIRECT(ADDRESS(COUNTIF($D$1:$D149,$D149)+3,COLUMN($AP148),4,1,$D149))),"")</f>
        <v/>
      </c>
      <c r="V149" s="138" t="str">
        <f ca="1">IFERROR(INDIRECT(ADDRESS(COUNTIF($D$1:$D149,$D149)+3,COLUMN($AQ148),4,1,$D149)),"")</f>
        <v/>
      </c>
      <c r="W149" s="138"/>
      <c r="X149" s="138"/>
      <c r="Y149" s="138">
        <f t="shared" si="13"/>
        <v>0</v>
      </c>
      <c r="Z149" s="138" t="str">
        <f ca="1">IFERROR(IF(OR(AND(AA149="",AB149=""),AND(AA149=0,AB149=0),AND(AA149=CONCATENATE($D149,": "),AB149=""),AND(AA149=CONCATENATE($D149,": "),AB149=0)),"",MAX(Z$1:Z148)+1),"")</f>
        <v/>
      </c>
      <c r="AA149" s="138" t="str">
        <f ca="1">IFERROR(CONCATENATE($D149,": ",INDIRECT(ADDRESS(COUNTIF($D$1:$D149,$D149)+3,COLUMN($AS148),4,1,$D149))),"")</f>
        <v/>
      </c>
      <c r="AB149" s="138" t="str">
        <f ca="1">IFERROR(INDIRECT(ADDRESS(COUNTIF($D$1:$D149,$D149)+3,COLUMN($AT148),4,1,$D149)),"")</f>
        <v/>
      </c>
      <c r="AC149" s="138" t="str">
        <f t="shared" ca="1" si="14"/>
        <v/>
      </c>
      <c r="AD149" s="138" t="str">
        <f ca="1">IFERROR(IF(OR(AND(AE149="",AF149=""),AND(AE149=0,AF149=0),AND(AE149=CONCATENATE($D149,": "),AF149=""),AND(AE149=CONCATENATE($D149,": "),AF149=0)),"",MAX(AD$1:AD148)+1),"")</f>
        <v/>
      </c>
      <c r="AE149" s="138" t="str">
        <f ca="1">IFERROR(CONCATENATE($D149,": ",INDIRECT(ADDRESS(COUNTIF($D$1:$D149,$D149)+3,COLUMN($AV148),4,1,$D149))),"")</f>
        <v/>
      </c>
      <c r="AF149" s="138" t="str">
        <f ca="1">IFERROR(INDIRECT(ADDRESS(COUNTIF($D$1:$D149,$D149)+3,COLUMN($AW148),4,1,$D149)),"")</f>
        <v/>
      </c>
    </row>
    <row r="150" spans="4:32" x14ac:dyDescent="0.25">
      <c r="D150" s="138">
        <f t="shared" si="10"/>
        <v>0</v>
      </c>
      <c r="E150" s="138" t="str">
        <f>CONCATENATE("Hinweis ",COUNTIF($D$1:D149,D150)+1)</f>
        <v>Hinweis 77</v>
      </c>
      <c r="F150" s="138" t="str">
        <f ca="1">IFERROR(IF(OR(AND(G150="",H150=""),AND(G150=0,H150=0),AND(G150=CONCATENATE(D150,": "),H150=""),AND(G150=CONCATENATE(D150,": "),H150=0)),"",MAX(F$1:F149)+1),"")</f>
        <v/>
      </c>
      <c r="G150" s="138" t="str">
        <f ca="1">IFERROR(CONCATENATE($D150,": ",INDIRECT(ADDRESS(COUNTIF($D$1:$D150,$D150)+3,COLUMN($AG149),4,1,$D150))),"")</f>
        <v/>
      </c>
      <c r="H150" s="138" t="str">
        <f ca="1">IFERROR(INDIRECT(ADDRESS(COUNTIF($D$1:$D150,$D150)+3,COLUMN($AH149),4,1,$D150)),"")</f>
        <v/>
      </c>
      <c r="I150" s="138" t="str">
        <f>CONCATENATE("Abweichung ",COUNTIF($D$1:D149,D150)+1)</f>
        <v>Abweichung 77</v>
      </c>
      <c r="J150" s="138" t="str">
        <f ca="1">IFERROR(IF(OR(AND(K150="",L150=""),AND(K150=0,L150=0),AND(K150=CONCATENATE($D150,": "),L150=""),AND(K150=CONCATENATE($D150,": "),L150=0)),"",MAX(J$1:J149)+1),"")</f>
        <v/>
      </c>
      <c r="K150" s="138" t="str">
        <f ca="1">IFERROR(CONCATENATE($D150,": ",INDIRECT(ADDRESS(COUNTIF($D$1:$D150,$D150)+3,COLUMN($AJ149),4,1,$D150))),"")</f>
        <v/>
      </c>
      <c r="L150" s="138" t="str">
        <f ca="1">IFERROR(INDIRECT(ADDRESS(COUNTIF($D$1:$D150,$D150)+3,COLUMN($AK149),4,1,$D150)),"")</f>
        <v/>
      </c>
      <c r="M150" s="138"/>
      <c r="N150" s="138"/>
      <c r="O150" s="138" t="str">
        <f t="shared" si="11"/>
        <v>Hinweis 77</v>
      </c>
      <c r="P150" s="138" t="str">
        <f ca="1">IFERROR(IF(OR(AND(Q150="",R150=""),AND(Q150=0,R150=0),AND(Q150=CONCATENATE($D150,": "),R150=""),AND(Q150=CONCATENATE($D150,": "),R150=0)),"",MAX(P$1:P149)+1),"")</f>
        <v/>
      </c>
      <c r="Q150" s="138" t="str">
        <f ca="1">IFERROR(CONCATENATE($D150,": ",INDIRECT(ADDRESS(COUNTIF($D$1:$D150,$D150)+3,COLUMN($AM149),4,1,$D150))),"")</f>
        <v/>
      </c>
      <c r="R150" s="138" t="str">
        <f ca="1">IFERROR(INDIRECT(ADDRESS(COUNTIF($D$1:$D150,$D150)+3,COLUMN($AN149),4,1,$D150)),"")</f>
        <v/>
      </c>
      <c r="S150" s="138" t="str">
        <f t="shared" si="12"/>
        <v>Abweichung 77</v>
      </c>
      <c r="T150" s="138" t="str">
        <f ca="1">IFERROR(IF(OR(AND(U150="",V150=""),AND(U150=0,V150=0),AND(U150=CONCATENATE($D150,": "),V150=""),AND(U150=CONCATENATE($D150,": "),V150=0)),"",MAX(T$1:T149)+1),"")</f>
        <v/>
      </c>
      <c r="U150" s="138" t="str">
        <f ca="1">IFERROR(CONCATENATE($D150,": ",INDIRECT(ADDRESS(COUNTIF($D$1:$D150,$D150)+3,COLUMN($AP149),4,1,$D150))),"")</f>
        <v/>
      </c>
      <c r="V150" s="138" t="str">
        <f ca="1">IFERROR(INDIRECT(ADDRESS(COUNTIF($D$1:$D150,$D150)+3,COLUMN($AQ149),4,1,$D150)),"")</f>
        <v/>
      </c>
      <c r="W150" s="138"/>
      <c r="X150" s="138"/>
      <c r="Y150" s="138">
        <f t="shared" si="13"/>
        <v>0</v>
      </c>
      <c r="Z150" s="138" t="str">
        <f ca="1">IFERROR(IF(OR(AND(AA150="",AB150=""),AND(AA150=0,AB150=0),AND(AA150=CONCATENATE($D150,": "),AB150=""),AND(AA150=CONCATENATE($D150,": "),AB150=0)),"",MAX(Z$1:Z149)+1),"")</f>
        <v/>
      </c>
      <c r="AA150" s="138" t="str">
        <f ca="1">IFERROR(CONCATENATE($D150,": ",INDIRECT(ADDRESS(COUNTIF($D$1:$D150,$D150)+3,COLUMN($AS149),4,1,$D150))),"")</f>
        <v/>
      </c>
      <c r="AB150" s="138" t="str">
        <f ca="1">IFERROR(INDIRECT(ADDRESS(COUNTIF($D$1:$D150,$D150)+3,COLUMN($AT149),4,1,$D150)),"")</f>
        <v/>
      </c>
      <c r="AC150" s="138" t="str">
        <f t="shared" ca="1" si="14"/>
        <v/>
      </c>
      <c r="AD150" s="138" t="str">
        <f ca="1">IFERROR(IF(OR(AND(AE150="",AF150=""),AND(AE150=0,AF150=0),AND(AE150=CONCATENATE($D150,": "),AF150=""),AND(AE150=CONCATENATE($D150,": "),AF150=0)),"",MAX(AD$1:AD149)+1),"")</f>
        <v/>
      </c>
      <c r="AE150" s="138" t="str">
        <f ca="1">IFERROR(CONCATENATE($D150,": ",INDIRECT(ADDRESS(COUNTIF($D$1:$D150,$D150)+3,COLUMN($AV149),4,1,$D150))),"")</f>
        <v/>
      </c>
      <c r="AF150" s="138" t="str">
        <f ca="1">IFERROR(INDIRECT(ADDRESS(COUNTIF($D$1:$D150,$D150)+3,COLUMN($AW149),4,1,$D150)),"")</f>
        <v/>
      </c>
    </row>
    <row r="151" spans="4:32" x14ac:dyDescent="0.25">
      <c r="D151" s="138">
        <f t="shared" si="10"/>
        <v>0</v>
      </c>
      <c r="E151" s="138" t="str">
        <f>CONCATENATE("Hinweis ",COUNTIF($D$1:D150,D151)+1)</f>
        <v>Hinweis 78</v>
      </c>
      <c r="F151" s="138" t="str">
        <f ca="1">IFERROR(IF(OR(AND(G151="",H151=""),AND(G151=0,H151=0),AND(G151=CONCATENATE(D151,": "),H151=""),AND(G151=CONCATENATE(D151,": "),H151=0)),"",MAX(F$1:F150)+1),"")</f>
        <v/>
      </c>
      <c r="G151" s="138" t="str">
        <f ca="1">IFERROR(CONCATENATE($D151,": ",INDIRECT(ADDRESS(COUNTIF($D$1:$D151,$D151)+3,COLUMN($AG150),4,1,$D151))),"")</f>
        <v/>
      </c>
      <c r="H151" s="138" t="str">
        <f ca="1">IFERROR(INDIRECT(ADDRESS(COUNTIF($D$1:$D151,$D151)+3,COLUMN($AH150),4,1,$D151)),"")</f>
        <v/>
      </c>
      <c r="I151" s="138" t="str">
        <f>CONCATENATE("Abweichung ",COUNTIF($D$1:D150,D151)+1)</f>
        <v>Abweichung 78</v>
      </c>
      <c r="J151" s="138" t="str">
        <f ca="1">IFERROR(IF(OR(AND(K151="",L151=""),AND(K151=0,L151=0),AND(K151=CONCATENATE($D151,": "),L151=""),AND(K151=CONCATENATE($D151,": "),L151=0)),"",MAX(J$1:J150)+1),"")</f>
        <v/>
      </c>
      <c r="K151" s="138" t="str">
        <f ca="1">IFERROR(CONCATENATE($D151,": ",INDIRECT(ADDRESS(COUNTIF($D$1:$D151,$D151)+3,COLUMN($AJ150),4,1,$D151))),"")</f>
        <v/>
      </c>
      <c r="L151" s="138" t="str">
        <f ca="1">IFERROR(INDIRECT(ADDRESS(COUNTIF($D$1:$D151,$D151)+3,COLUMN($AK150),4,1,$D151)),"")</f>
        <v/>
      </c>
      <c r="M151" s="138"/>
      <c r="N151" s="138"/>
      <c r="O151" s="138" t="str">
        <f t="shared" si="11"/>
        <v>Hinweis 78</v>
      </c>
      <c r="P151" s="138" t="str">
        <f ca="1">IFERROR(IF(OR(AND(Q151="",R151=""),AND(Q151=0,R151=0),AND(Q151=CONCATENATE($D151,": "),R151=""),AND(Q151=CONCATENATE($D151,": "),R151=0)),"",MAX(P$1:P150)+1),"")</f>
        <v/>
      </c>
      <c r="Q151" s="138" t="str">
        <f ca="1">IFERROR(CONCATENATE($D151,": ",INDIRECT(ADDRESS(COUNTIF($D$1:$D151,$D151)+3,COLUMN($AM150),4,1,$D151))),"")</f>
        <v/>
      </c>
      <c r="R151" s="138" t="str">
        <f ca="1">IFERROR(INDIRECT(ADDRESS(COUNTIF($D$1:$D151,$D151)+3,COLUMN($AN150),4,1,$D151)),"")</f>
        <v/>
      </c>
      <c r="S151" s="138" t="str">
        <f t="shared" si="12"/>
        <v>Abweichung 78</v>
      </c>
      <c r="T151" s="138" t="str">
        <f ca="1">IFERROR(IF(OR(AND(U151="",V151=""),AND(U151=0,V151=0),AND(U151=CONCATENATE($D151,": "),V151=""),AND(U151=CONCATENATE($D151,": "),V151=0)),"",MAX(T$1:T150)+1),"")</f>
        <v/>
      </c>
      <c r="U151" s="138" t="str">
        <f ca="1">IFERROR(CONCATENATE($D151,": ",INDIRECT(ADDRESS(COUNTIF($D$1:$D151,$D151)+3,COLUMN($AP150),4,1,$D151))),"")</f>
        <v/>
      </c>
      <c r="V151" s="138" t="str">
        <f ca="1">IFERROR(INDIRECT(ADDRESS(COUNTIF($D$1:$D151,$D151)+3,COLUMN($AQ150),4,1,$D151)),"")</f>
        <v/>
      </c>
      <c r="W151" s="138"/>
      <c r="X151" s="138"/>
      <c r="Y151" s="138">
        <f t="shared" si="13"/>
        <v>0</v>
      </c>
      <c r="Z151" s="138" t="str">
        <f ca="1">IFERROR(IF(OR(AND(AA151="",AB151=""),AND(AA151=0,AB151=0),AND(AA151=CONCATENATE($D151,": "),AB151=""),AND(AA151=CONCATENATE($D151,": "),AB151=0)),"",MAX(Z$1:Z150)+1),"")</f>
        <v/>
      </c>
      <c r="AA151" s="138" t="str">
        <f ca="1">IFERROR(CONCATENATE($D151,": ",INDIRECT(ADDRESS(COUNTIF($D$1:$D151,$D151)+3,COLUMN($AS150),4,1,$D151))),"")</f>
        <v/>
      </c>
      <c r="AB151" s="138" t="str">
        <f ca="1">IFERROR(INDIRECT(ADDRESS(COUNTIF($D$1:$D151,$D151)+3,COLUMN($AT150),4,1,$D151)),"")</f>
        <v/>
      </c>
      <c r="AC151" s="138" t="str">
        <f t="shared" ca="1" si="14"/>
        <v/>
      </c>
      <c r="AD151" s="138" t="str">
        <f ca="1">IFERROR(IF(OR(AND(AE151="",AF151=""),AND(AE151=0,AF151=0),AND(AE151=CONCATENATE($D151,": "),AF151=""),AND(AE151=CONCATENATE($D151,": "),AF151=0)),"",MAX(AD$1:AD150)+1),"")</f>
        <v/>
      </c>
      <c r="AE151" s="138" t="str">
        <f ca="1">IFERROR(CONCATENATE($D151,": ",INDIRECT(ADDRESS(COUNTIF($D$1:$D151,$D151)+3,COLUMN($AV150),4,1,$D151))),"")</f>
        <v/>
      </c>
      <c r="AF151" s="138" t="str">
        <f ca="1">IFERROR(INDIRECT(ADDRESS(COUNTIF($D$1:$D151,$D151)+3,COLUMN($AW150),4,1,$D151)),"")</f>
        <v/>
      </c>
    </row>
    <row r="152" spans="4:32" x14ac:dyDescent="0.25">
      <c r="D152" s="138">
        <f t="shared" si="10"/>
        <v>0</v>
      </c>
      <c r="E152" s="138" t="str">
        <f>CONCATENATE("Hinweis ",COUNTIF($D$1:D151,D152)+1)</f>
        <v>Hinweis 79</v>
      </c>
      <c r="F152" s="138" t="str">
        <f ca="1">IFERROR(IF(OR(AND(G152="",H152=""),AND(G152=0,H152=0),AND(G152=CONCATENATE(D152,": "),H152=""),AND(G152=CONCATENATE(D152,": "),H152=0)),"",MAX(F$1:F151)+1),"")</f>
        <v/>
      </c>
      <c r="G152" s="138" t="str">
        <f ca="1">IFERROR(CONCATENATE($D152,": ",INDIRECT(ADDRESS(COUNTIF($D$1:$D152,$D152)+3,COLUMN($AG151),4,1,$D152))),"")</f>
        <v/>
      </c>
      <c r="H152" s="138" t="str">
        <f ca="1">IFERROR(INDIRECT(ADDRESS(COUNTIF($D$1:$D152,$D152)+3,COLUMN($AH151),4,1,$D152)),"")</f>
        <v/>
      </c>
      <c r="I152" s="138" t="str">
        <f>CONCATENATE("Abweichung ",COUNTIF($D$1:D151,D152)+1)</f>
        <v>Abweichung 79</v>
      </c>
      <c r="J152" s="138" t="str">
        <f ca="1">IFERROR(IF(OR(AND(K152="",L152=""),AND(K152=0,L152=0),AND(K152=CONCATENATE($D152,": "),L152=""),AND(K152=CONCATENATE($D152,": "),L152=0)),"",MAX(J$1:J151)+1),"")</f>
        <v/>
      </c>
      <c r="K152" s="138" t="str">
        <f ca="1">IFERROR(CONCATENATE($D152,": ",INDIRECT(ADDRESS(COUNTIF($D$1:$D152,$D152)+3,COLUMN($AJ151),4,1,$D152))),"")</f>
        <v/>
      </c>
      <c r="L152" s="138" t="str">
        <f ca="1">IFERROR(INDIRECT(ADDRESS(COUNTIF($D$1:$D152,$D152)+3,COLUMN($AK151),4,1,$D152)),"")</f>
        <v/>
      </c>
      <c r="M152" s="138"/>
      <c r="N152" s="138"/>
      <c r="O152" s="138" t="str">
        <f t="shared" si="11"/>
        <v>Hinweis 79</v>
      </c>
      <c r="P152" s="138" t="str">
        <f ca="1">IFERROR(IF(OR(AND(Q152="",R152=""),AND(Q152=0,R152=0),AND(Q152=CONCATENATE($D152,": "),R152=""),AND(Q152=CONCATENATE($D152,": "),R152=0)),"",MAX(P$1:P151)+1),"")</f>
        <v/>
      </c>
      <c r="Q152" s="138" t="str">
        <f ca="1">IFERROR(CONCATENATE($D152,": ",INDIRECT(ADDRESS(COUNTIF($D$1:$D152,$D152)+3,COLUMN($AM151),4,1,$D152))),"")</f>
        <v/>
      </c>
      <c r="R152" s="138" t="str">
        <f ca="1">IFERROR(INDIRECT(ADDRESS(COUNTIF($D$1:$D152,$D152)+3,COLUMN($AN151),4,1,$D152)),"")</f>
        <v/>
      </c>
      <c r="S152" s="138" t="str">
        <f t="shared" si="12"/>
        <v>Abweichung 79</v>
      </c>
      <c r="T152" s="138" t="str">
        <f ca="1">IFERROR(IF(OR(AND(U152="",V152=""),AND(U152=0,V152=0),AND(U152=CONCATENATE($D152,": "),V152=""),AND(U152=CONCATENATE($D152,": "),V152=0)),"",MAX(T$1:T151)+1),"")</f>
        <v/>
      </c>
      <c r="U152" s="138" t="str">
        <f ca="1">IFERROR(CONCATENATE($D152,": ",INDIRECT(ADDRESS(COUNTIF($D$1:$D152,$D152)+3,COLUMN($AP151),4,1,$D152))),"")</f>
        <v/>
      </c>
      <c r="V152" s="138" t="str">
        <f ca="1">IFERROR(INDIRECT(ADDRESS(COUNTIF($D$1:$D152,$D152)+3,COLUMN($AQ151),4,1,$D152)),"")</f>
        <v/>
      </c>
      <c r="W152" s="138"/>
      <c r="X152" s="138"/>
      <c r="Y152" s="138">
        <f t="shared" si="13"/>
        <v>0</v>
      </c>
      <c r="Z152" s="138" t="str">
        <f ca="1">IFERROR(IF(OR(AND(AA152="",AB152=""),AND(AA152=0,AB152=0),AND(AA152=CONCATENATE($D152,": "),AB152=""),AND(AA152=CONCATENATE($D152,": "),AB152=0)),"",MAX(Z$1:Z151)+1),"")</f>
        <v/>
      </c>
      <c r="AA152" s="138" t="str">
        <f ca="1">IFERROR(CONCATENATE($D152,": ",INDIRECT(ADDRESS(COUNTIF($D$1:$D152,$D152)+3,COLUMN($AS151),4,1,$D152))),"")</f>
        <v/>
      </c>
      <c r="AB152" s="138" t="str">
        <f ca="1">IFERROR(INDIRECT(ADDRESS(COUNTIF($D$1:$D152,$D152)+3,COLUMN($AT151),4,1,$D152)),"")</f>
        <v/>
      </c>
      <c r="AC152" s="138" t="str">
        <f t="shared" ca="1" si="14"/>
        <v/>
      </c>
      <c r="AD152" s="138" t="str">
        <f ca="1">IFERROR(IF(OR(AND(AE152="",AF152=""),AND(AE152=0,AF152=0),AND(AE152=CONCATENATE($D152,": "),AF152=""),AND(AE152=CONCATENATE($D152,": "),AF152=0)),"",MAX(AD$1:AD151)+1),"")</f>
        <v/>
      </c>
      <c r="AE152" s="138" t="str">
        <f ca="1">IFERROR(CONCATENATE($D152,": ",INDIRECT(ADDRESS(COUNTIF($D$1:$D152,$D152)+3,COLUMN($AV151),4,1,$D152))),"")</f>
        <v/>
      </c>
      <c r="AF152" s="138" t="str">
        <f ca="1">IFERROR(INDIRECT(ADDRESS(COUNTIF($D$1:$D152,$D152)+3,COLUMN($AW151),4,1,$D152)),"")</f>
        <v/>
      </c>
    </row>
    <row r="153" spans="4:32" x14ac:dyDescent="0.25">
      <c r="D153" s="138">
        <f t="shared" si="10"/>
        <v>0</v>
      </c>
      <c r="E153" s="138" t="str">
        <f>CONCATENATE("Hinweis ",COUNTIF($D$1:D152,D153)+1)</f>
        <v>Hinweis 80</v>
      </c>
      <c r="F153" s="138" t="str">
        <f ca="1">IFERROR(IF(OR(AND(G153="",H153=""),AND(G153=0,H153=0),AND(G153=CONCATENATE(D153,": "),H153=""),AND(G153=CONCATENATE(D153,": "),H153=0)),"",MAX(F$1:F152)+1),"")</f>
        <v/>
      </c>
      <c r="G153" s="138" t="str">
        <f ca="1">IFERROR(CONCATENATE($D153,": ",INDIRECT(ADDRESS(COUNTIF($D$1:$D153,$D153)+3,COLUMN($AG152),4,1,$D153))),"")</f>
        <v/>
      </c>
      <c r="H153" s="138" t="str">
        <f ca="1">IFERROR(INDIRECT(ADDRESS(COUNTIF($D$1:$D153,$D153)+3,COLUMN($AH152),4,1,$D153)),"")</f>
        <v/>
      </c>
      <c r="I153" s="138" t="str">
        <f>CONCATENATE("Abweichung ",COUNTIF($D$1:D152,D153)+1)</f>
        <v>Abweichung 80</v>
      </c>
      <c r="J153" s="138" t="str">
        <f ca="1">IFERROR(IF(OR(AND(K153="",L153=""),AND(K153=0,L153=0),AND(K153=CONCATENATE($D153,": "),L153=""),AND(K153=CONCATENATE($D153,": "),L153=0)),"",MAX(J$1:J152)+1),"")</f>
        <v/>
      </c>
      <c r="K153" s="138" t="str">
        <f ca="1">IFERROR(CONCATENATE($D153,": ",INDIRECT(ADDRESS(COUNTIF($D$1:$D153,$D153)+3,COLUMN($AJ152),4,1,$D153))),"")</f>
        <v/>
      </c>
      <c r="L153" s="138" t="str">
        <f ca="1">IFERROR(INDIRECT(ADDRESS(COUNTIF($D$1:$D153,$D153)+3,COLUMN($AK152),4,1,$D153)),"")</f>
        <v/>
      </c>
      <c r="M153" s="138"/>
      <c r="N153" s="138"/>
      <c r="O153" s="138" t="str">
        <f t="shared" si="11"/>
        <v>Hinweis 80</v>
      </c>
      <c r="P153" s="138" t="str">
        <f ca="1">IFERROR(IF(OR(AND(Q153="",R153=""),AND(Q153=0,R153=0),AND(Q153=CONCATENATE($D153,": "),R153=""),AND(Q153=CONCATENATE($D153,": "),R153=0)),"",MAX(P$1:P152)+1),"")</f>
        <v/>
      </c>
      <c r="Q153" s="138" t="str">
        <f ca="1">IFERROR(CONCATENATE($D153,": ",INDIRECT(ADDRESS(COUNTIF($D$1:$D153,$D153)+3,COLUMN($AM152),4,1,$D153))),"")</f>
        <v/>
      </c>
      <c r="R153" s="138" t="str">
        <f ca="1">IFERROR(INDIRECT(ADDRESS(COUNTIF($D$1:$D153,$D153)+3,COLUMN($AN152),4,1,$D153)),"")</f>
        <v/>
      </c>
      <c r="S153" s="138" t="str">
        <f t="shared" si="12"/>
        <v>Abweichung 80</v>
      </c>
      <c r="T153" s="138" t="str">
        <f ca="1">IFERROR(IF(OR(AND(U153="",V153=""),AND(U153=0,V153=0),AND(U153=CONCATENATE($D153,": "),V153=""),AND(U153=CONCATENATE($D153,": "),V153=0)),"",MAX(T$1:T152)+1),"")</f>
        <v/>
      </c>
      <c r="U153" s="138" t="str">
        <f ca="1">IFERROR(CONCATENATE($D153,": ",INDIRECT(ADDRESS(COUNTIF($D$1:$D153,$D153)+3,COLUMN($AP152),4,1,$D153))),"")</f>
        <v/>
      </c>
      <c r="V153" s="138" t="str">
        <f ca="1">IFERROR(INDIRECT(ADDRESS(COUNTIF($D$1:$D153,$D153)+3,COLUMN($AQ152),4,1,$D153)),"")</f>
        <v/>
      </c>
      <c r="W153" s="138"/>
      <c r="X153" s="138"/>
      <c r="Y153" s="138">
        <f t="shared" si="13"/>
        <v>0</v>
      </c>
      <c r="Z153" s="138" t="str">
        <f ca="1">IFERROR(IF(OR(AND(AA153="",AB153=""),AND(AA153=0,AB153=0),AND(AA153=CONCATENATE($D153,": "),AB153=""),AND(AA153=CONCATENATE($D153,": "),AB153=0)),"",MAX(Z$1:Z152)+1),"")</f>
        <v/>
      </c>
      <c r="AA153" s="138" t="str">
        <f ca="1">IFERROR(CONCATENATE($D153,": ",INDIRECT(ADDRESS(COUNTIF($D$1:$D153,$D153)+3,COLUMN($AS152),4,1,$D153))),"")</f>
        <v/>
      </c>
      <c r="AB153" s="138" t="str">
        <f ca="1">IFERROR(INDIRECT(ADDRESS(COUNTIF($D$1:$D153,$D153)+3,COLUMN($AT152),4,1,$D153)),"")</f>
        <v/>
      </c>
      <c r="AC153" s="138" t="str">
        <f t="shared" ca="1" si="14"/>
        <v/>
      </c>
      <c r="AD153" s="138" t="str">
        <f ca="1">IFERROR(IF(OR(AND(AE153="",AF153=""),AND(AE153=0,AF153=0),AND(AE153=CONCATENATE($D153,": "),AF153=""),AND(AE153=CONCATENATE($D153,": "),AF153=0)),"",MAX(AD$1:AD152)+1),"")</f>
        <v/>
      </c>
      <c r="AE153" s="138" t="str">
        <f ca="1">IFERROR(CONCATENATE($D153,": ",INDIRECT(ADDRESS(COUNTIF($D$1:$D153,$D153)+3,COLUMN($AV152),4,1,$D153))),"")</f>
        <v/>
      </c>
      <c r="AF153" s="138" t="str">
        <f ca="1">IFERROR(INDIRECT(ADDRESS(COUNTIF($D$1:$D153,$D153)+3,COLUMN($AW152),4,1,$D153)),"")</f>
        <v/>
      </c>
    </row>
    <row r="154" spans="4:32" x14ac:dyDescent="0.25">
      <c r="D154" s="138">
        <f t="shared" si="10"/>
        <v>0</v>
      </c>
      <c r="E154" s="138" t="str">
        <f>CONCATENATE("Hinweis ",COUNTIF($D$1:D153,D154)+1)</f>
        <v>Hinweis 81</v>
      </c>
      <c r="F154" s="138" t="str">
        <f ca="1">IFERROR(IF(OR(AND(G154="",H154=""),AND(G154=0,H154=0),AND(G154=CONCATENATE(D154,": "),H154=""),AND(G154=CONCATENATE(D154,": "),H154=0)),"",MAX(F$1:F153)+1),"")</f>
        <v/>
      </c>
      <c r="G154" s="138" t="str">
        <f ca="1">IFERROR(CONCATENATE($D154,": ",INDIRECT(ADDRESS(COUNTIF($D$1:$D154,$D154)+3,COLUMN($AG153),4,1,$D154))),"")</f>
        <v/>
      </c>
      <c r="H154" s="138" t="str">
        <f ca="1">IFERROR(INDIRECT(ADDRESS(COUNTIF($D$1:$D154,$D154)+3,COLUMN($AH153),4,1,$D154)),"")</f>
        <v/>
      </c>
      <c r="I154" s="138" t="str">
        <f>CONCATENATE("Abweichung ",COUNTIF($D$1:D153,D154)+1)</f>
        <v>Abweichung 81</v>
      </c>
      <c r="J154" s="138" t="str">
        <f ca="1">IFERROR(IF(OR(AND(K154="",L154=""),AND(K154=0,L154=0),AND(K154=CONCATENATE($D154,": "),L154=""),AND(K154=CONCATENATE($D154,": "),L154=0)),"",MAX(J$1:J153)+1),"")</f>
        <v/>
      </c>
      <c r="K154" s="138" t="str">
        <f ca="1">IFERROR(CONCATENATE($D154,": ",INDIRECT(ADDRESS(COUNTIF($D$1:$D154,$D154)+3,COLUMN($AJ153),4,1,$D154))),"")</f>
        <v/>
      </c>
      <c r="L154" s="138" t="str">
        <f ca="1">IFERROR(INDIRECT(ADDRESS(COUNTIF($D$1:$D154,$D154)+3,COLUMN($AK153),4,1,$D154)),"")</f>
        <v/>
      </c>
      <c r="M154" s="138"/>
      <c r="N154" s="138"/>
      <c r="O154" s="138" t="str">
        <f t="shared" si="11"/>
        <v>Hinweis 81</v>
      </c>
      <c r="P154" s="138" t="str">
        <f ca="1">IFERROR(IF(OR(AND(Q154="",R154=""),AND(Q154=0,R154=0),AND(Q154=CONCATENATE($D154,": "),R154=""),AND(Q154=CONCATENATE($D154,": "),R154=0)),"",MAX(P$1:P153)+1),"")</f>
        <v/>
      </c>
      <c r="Q154" s="138" t="str">
        <f ca="1">IFERROR(CONCATENATE($D154,": ",INDIRECT(ADDRESS(COUNTIF($D$1:$D154,$D154)+3,COLUMN($AM153),4,1,$D154))),"")</f>
        <v/>
      </c>
      <c r="R154" s="138" t="str">
        <f ca="1">IFERROR(INDIRECT(ADDRESS(COUNTIF($D$1:$D154,$D154)+3,COLUMN($AN153),4,1,$D154)),"")</f>
        <v/>
      </c>
      <c r="S154" s="138" t="str">
        <f t="shared" si="12"/>
        <v>Abweichung 81</v>
      </c>
      <c r="T154" s="138" t="str">
        <f ca="1">IFERROR(IF(OR(AND(U154="",V154=""),AND(U154=0,V154=0),AND(U154=CONCATENATE($D154,": "),V154=""),AND(U154=CONCATENATE($D154,": "),V154=0)),"",MAX(T$1:T153)+1),"")</f>
        <v/>
      </c>
      <c r="U154" s="138" t="str">
        <f ca="1">IFERROR(CONCATENATE($D154,": ",INDIRECT(ADDRESS(COUNTIF($D$1:$D154,$D154)+3,COLUMN($AP153),4,1,$D154))),"")</f>
        <v/>
      </c>
      <c r="V154" s="138" t="str">
        <f ca="1">IFERROR(INDIRECT(ADDRESS(COUNTIF($D$1:$D154,$D154)+3,COLUMN($AQ153),4,1,$D154)),"")</f>
        <v/>
      </c>
      <c r="W154" s="138"/>
      <c r="X154" s="138"/>
      <c r="Y154" s="138">
        <f t="shared" si="13"/>
        <v>0</v>
      </c>
      <c r="Z154" s="138" t="str">
        <f ca="1">IFERROR(IF(OR(AND(AA154="",AB154=""),AND(AA154=0,AB154=0),AND(AA154=CONCATENATE($D154,": "),AB154=""),AND(AA154=CONCATENATE($D154,": "),AB154=0)),"",MAX(Z$1:Z153)+1),"")</f>
        <v/>
      </c>
      <c r="AA154" s="138" t="str">
        <f ca="1">IFERROR(CONCATENATE($D154,": ",INDIRECT(ADDRESS(COUNTIF($D$1:$D154,$D154)+3,COLUMN($AS153),4,1,$D154))),"")</f>
        <v/>
      </c>
      <c r="AB154" s="138" t="str">
        <f ca="1">IFERROR(INDIRECT(ADDRESS(COUNTIF($D$1:$D154,$D154)+3,COLUMN($AT153),4,1,$D154)),"")</f>
        <v/>
      </c>
      <c r="AC154" s="138" t="str">
        <f t="shared" ca="1" si="14"/>
        <v/>
      </c>
      <c r="AD154" s="138" t="str">
        <f ca="1">IFERROR(IF(OR(AND(AE154="",AF154=""),AND(AE154=0,AF154=0),AND(AE154=CONCATENATE($D154,": "),AF154=""),AND(AE154=CONCATENATE($D154,": "),AF154=0)),"",MAX(AD$1:AD153)+1),"")</f>
        <v/>
      </c>
      <c r="AE154" s="138" t="str">
        <f ca="1">IFERROR(CONCATENATE($D154,": ",INDIRECT(ADDRESS(COUNTIF($D$1:$D154,$D154)+3,COLUMN($AV153),4,1,$D154))),"")</f>
        <v/>
      </c>
      <c r="AF154" s="138" t="str">
        <f ca="1">IFERROR(INDIRECT(ADDRESS(COUNTIF($D$1:$D154,$D154)+3,COLUMN($AW153),4,1,$D154)),"")</f>
        <v/>
      </c>
    </row>
    <row r="155" spans="4:32" x14ac:dyDescent="0.25">
      <c r="D155" s="138">
        <f t="shared" si="10"/>
        <v>0</v>
      </c>
      <c r="E155" s="138" t="str">
        <f>CONCATENATE("Hinweis ",COUNTIF($D$1:D154,D155)+1)</f>
        <v>Hinweis 82</v>
      </c>
      <c r="F155" s="138" t="str">
        <f ca="1">IFERROR(IF(OR(AND(G155="",H155=""),AND(G155=0,H155=0),AND(G155=CONCATENATE(D155,": "),H155=""),AND(G155=CONCATENATE(D155,": "),H155=0)),"",MAX(F$1:F154)+1),"")</f>
        <v/>
      </c>
      <c r="G155" s="138" t="str">
        <f ca="1">IFERROR(CONCATENATE($D155,": ",INDIRECT(ADDRESS(COUNTIF($D$1:$D155,$D155)+3,COLUMN($AG154),4,1,$D155))),"")</f>
        <v/>
      </c>
      <c r="H155" s="138" t="str">
        <f ca="1">IFERROR(INDIRECT(ADDRESS(COUNTIF($D$1:$D155,$D155)+3,COLUMN($AH154),4,1,$D155)),"")</f>
        <v/>
      </c>
      <c r="I155" s="138" t="str">
        <f>CONCATENATE("Abweichung ",COUNTIF($D$1:D154,D155)+1)</f>
        <v>Abweichung 82</v>
      </c>
      <c r="J155" s="138" t="str">
        <f ca="1">IFERROR(IF(OR(AND(K155="",L155=""),AND(K155=0,L155=0),AND(K155=CONCATENATE($D155,": "),L155=""),AND(K155=CONCATENATE($D155,": "),L155=0)),"",MAX(J$1:J154)+1),"")</f>
        <v/>
      </c>
      <c r="K155" s="138" t="str">
        <f ca="1">IFERROR(CONCATENATE($D155,": ",INDIRECT(ADDRESS(COUNTIF($D$1:$D155,$D155)+3,COLUMN($AJ154),4,1,$D155))),"")</f>
        <v/>
      </c>
      <c r="L155" s="138" t="str">
        <f ca="1">IFERROR(INDIRECT(ADDRESS(COUNTIF($D$1:$D155,$D155)+3,COLUMN($AK154),4,1,$D155)),"")</f>
        <v/>
      </c>
      <c r="M155" s="138"/>
      <c r="N155" s="138"/>
      <c r="O155" s="138" t="str">
        <f t="shared" si="11"/>
        <v>Hinweis 82</v>
      </c>
      <c r="P155" s="138" t="str">
        <f ca="1">IFERROR(IF(OR(AND(Q155="",R155=""),AND(Q155=0,R155=0),AND(Q155=CONCATENATE($D155,": "),R155=""),AND(Q155=CONCATENATE($D155,": "),R155=0)),"",MAX(P$1:P154)+1),"")</f>
        <v/>
      </c>
      <c r="Q155" s="138" t="str">
        <f ca="1">IFERROR(CONCATENATE($D155,": ",INDIRECT(ADDRESS(COUNTIF($D$1:$D155,$D155)+3,COLUMN($AM154),4,1,$D155))),"")</f>
        <v/>
      </c>
      <c r="R155" s="138" t="str">
        <f ca="1">IFERROR(INDIRECT(ADDRESS(COUNTIF($D$1:$D155,$D155)+3,COLUMN($AN154),4,1,$D155)),"")</f>
        <v/>
      </c>
      <c r="S155" s="138" t="str">
        <f t="shared" si="12"/>
        <v>Abweichung 82</v>
      </c>
      <c r="T155" s="138" t="str">
        <f ca="1">IFERROR(IF(OR(AND(U155="",V155=""),AND(U155=0,V155=0),AND(U155=CONCATENATE($D155,": "),V155=""),AND(U155=CONCATENATE($D155,": "),V155=0)),"",MAX(T$1:T154)+1),"")</f>
        <v/>
      </c>
      <c r="U155" s="138" t="str">
        <f ca="1">IFERROR(CONCATENATE($D155,": ",INDIRECT(ADDRESS(COUNTIF($D$1:$D155,$D155)+3,COLUMN($AP154),4,1,$D155))),"")</f>
        <v/>
      </c>
      <c r="V155" s="138" t="str">
        <f ca="1">IFERROR(INDIRECT(ADDRESS(COUNTIF($D$1:$D155,$D155)+3,COLUMN($AQ154),4,1,$D155)),"")</f>
        <v/>
      </c>
      <c r="W155" s="138"/>
      <c r="X155" s="138"/>
      <c r="Y155" s="138">
        <f t="shared" si="13"/>
        <v>0</v>
      </c>
      <c r="Z155" s="138" t="str">
        <f ca="1">IFERROR(IF(OR(AND(AA155="",AB155=""),AND(AA155=0,AB155=0),AND(AA155=CONCATENATE($D155,": "),AB155=""),AND(AA155=CONCATENATE($D155,": "),AB155=0)),"",MAX(Z$1:Z154)+1),"")</f>
        <v/>
      </c>
      <c r="AA155" s="138" t="str">
        <f ca="1">IFERROR(CONCATENATE($D155,": ",INDIRECT(ADDRESS(COUNTIF($D$1:$D155,$D155)+3,COLUMN($AS154),4,1,$D155))),"")</f>
        <v/>
      </c>
      <c r="AB155" s="138" t="str">
        <f ca="1">IFERROR(INDIRECT(ADDRESS(COUNTIF($D$1:$D155,$D155)+3,COLUMN($AT154),4,1,$D155)),"")</f>
        <v/>
      </c>
      <c r="AC155" s="138" t="str">
        <f t="shared" ca="1" si="14"/>
        <v/>
      </c>
      <c r="AD155" s="138" t="str">
        <f ca="1">IFERROR(IF(OR(AND(AE155="",AF155=""),AND(AE155=0,AF155=0),AND(AE155=CONCATENATE($D155,": "),AF155=""),AND(AE155=CONCATENATE($D155,": "),AF155=0)),"",MAX(AD$1:AD154)+1),"")</f>
        <v/>
      </c>
      <c r="AE155" s="138" t="str">
        <f ca="1">IFERROR(CONCATENATE($D155,": ",INDIRECT(ADDRESS(COUNTIF($D$1:$D155,$D155)+3,COLUMN($AV154),4,1,$D155))),"")</f>
        <v/>
      </c>
      <c r="AF155" s="138" t="str">
        <f ca="1">IFERROR(INDIRECT(ADDRESS(COUNTIF($D$1:$D155,$D155)+3,COLUMN($AW154),4,1,$D155)),"")</f>
        <v/>
      </c>
    </row>
    <row r="156" spans="4:32" x14ac:dyDescent="0.25">
      <c r="D156" s="138">
        <f t="shared" si="10"/>
        <v>0</v>
      </c>
      <c r="E156" s="138" t="str">
        <f>CONCATENATE("Hinweis ",COUNTIF($D$1:D155,D156)+1)</f>
        <v>Hinweis 83</v>
      </c>
      <c r="F156" s="138" t="str">
        <f ca="1">IFERROR(IF(OR(AND(G156="",H156=""),AND(G156=0,H156=0),AND(G156=CONCATENATE(D156,": "),H156=""),AND(G156=CONCATENATE(D156,": "),H156=0)),"",MAX(F$1:F155)+1),"")</f>
        <v/>
      </c>
      <c r="G156" s="138" t="str">
        <f ca="1">IFERROR(CONCATENATE($D156,": ",INDIRECT(ADDRESS(COUNTIF($D$1:$D156,$D156)+3,COLUMN($AG155),4,1,$D156))),"")</f>
        <v/>
      </c>
      <c r="H156" s="138" t="str">
        <f ca="1">IFERROR(INDIRECT(ADDRESS(COUNTIF($D$1:$D156,$D156)+3,COLUMN($AH155),4,1,$D156)),"")</f>
        <v/>
      </c>
      <c r="I156" s="138" t="str">
        <f>CONCATENATE("Abweichung ",COUNTIF($D$1:D155,D156)+1)</f>
        <v>Abweichung 83</v>
      </c>
      <c r="J156" s="138" t="str">
        <f ca="1">IFERROR(IF(OR(AND(K156="",L156=""),AND(K156=0,L156=0),AND(K156=CONCATENATE($D156,": "),L156=""),AND(K156=CONCATENATE($D156,": "),L156=0)),"",MAX(J$1:J155)+1),"")</f>
        <v/>
      </c>
      <c r="K156" s="138" t="str">
        <f ca="1">IFERROR(CONCATENATE($D156,": ",INDIRECT(ADDRESS(COUNTIF($D$1:$D156,$D156)+3,COLUMN($AJ155),4,1,$D156))),"")</f>
        <v/>
      </c>
      <c r="L156" s="138" t="str">
        <f ca="1">IFERROR(INDIRECT(ADDRESS(COUNTIF($D$1:$D156,$D156)+3,COLUMN($AK155),4,1,$D156)),"")</f>
        <v/>
      </c>
      <c r="M156" s="138"/>
      <c r="N156" s="138"/>
      <c r="O156" s="138" t="str">
        <f t="shared" si="11"/>
        <v>Hinweis 83</v>
      </c>
      <c r="P156" s="138" t="str">
        <f ca="1">IFERROR(IF(OR(AND(Q156="",R156=""),AND(Q156=0,R156=0),AND(Q156=CONCATENATE($D156,": "),R156=""),AND(Q156=CONCATENATE($D156,": "),R156=0)),"",MAX(P$1:P155)+1),"")</f>
        <v/>
      </c>
      <c r="Q156" s="138" t="str">
        <f ca="1">IFERROR(CONCATENATE($D156,": ",INDIRECT(ADDRESS(COUNTIF($D$1:$D156,$D156)+3,COLUMN($AM155),4,1,$D156))),"")</f>
        <v/>
      </c>
      <c r="R156" s="138" t="str">
        <f ca="1">IFERROR(INDIRECT(ADDRESS(COUNTIF($D$1:$D156,$D156)+3,COLUMN($AN155),4,1,$D156)),"")</f>
        <v/>
      </c>
      <c r="S156" s="138" t="str">
        <f t="shared" si="12"/>
        <v>Abweichung 83</v>
      </c>
      <c r="T156" s="138" t="str">
        <f ca="1">IFERROR(IF(OR(AND(U156="",V156=""),AND(U156=0,V156=0),AND(U156=CONCATENATE($D156,": "),V156=""),AND(U156=CONCATENATE($D156,": "),V156=0)),"",MAX(T$1:T155)+1),"")</f>
        <v/>
      </c>
      <c r="U156" s="138" t="str">
        <f ca="1">IFERROR(CONCATENATE($D156,": ",INDIRECT(ADDRESS(COUNTIF($D$1:$D156,$D156)+3,COLUMN($AP155),4,1,$D156))),"")</f>
        <v/>
      </c>
      <c r="V156" s="138" t="str">
        <f ca="1">IFERROR(INDIRECT(ADDRESS(COUNTIF($D$1:$D156,$D156)+3,COLUMN($AQ155),4,1,$D156)),"")</f>
        <v/>
      </c>
      <c r="W156" s="138"/>
      <c r="X156" s="138"/>
      <c r="Y156" s="138">
        <f t="shared" si="13"/>
        <v>0</v>
      </c>
      <c r="Z156" s="138" t="str">
        <f ca="1">IFERROR(IF(OR(AND(AA156="",AB156=""),AND(AA156=0,AB156=0),AND(AA156=CONCATENATE($D156,": "),AB156=""),AND(AA156=CONCATENATE($D156,": "),AB156=0)),"",MAX(Z$1:Z155)+1),"")</f>
        <v/>
      </c>
      <c r="AA156" s="138" t="str">
        <f ca="1">IFERROR(CONCATENATE($D156,": ",INDIRECT(ADDRESS(COUNTIF($D$1:$D156,$D156)+3,COLUMN($AS155),4,1,$D156))),"")</f>
        <v/>
      </c>
      <c r="AB156" s="138" t="str">
        <f ca="1">IFERROR(INDIRECT(ADDRESS(COUNTIF($D$1:$D156,$D156)+3,COLUMN($AT155),4,1,$D156)),"")</f>
        <v/>
      </c>
      <c r="AC156" s="138" t="str">
        <f t="shared" ca="1" si="14"/>
        <v/>
      </c>
      <c r="AD156" s="138" t="str">
        <f ca="1">IFERROR(IF(OR(AND(AE156="",AF156=""),AND(AE156=0,AF156=0),AND(AE156=CONCATENATE($D156,": "),AF156=""),AND(AE156=CONCATENATE($D156,": "),AF156=0)),"",MAX(AD$1:AD155)+1),"")</f>
        <v/>
      </c>
      <c r="AE156" s="138" t="str">
        <f ca="1">IFERROR(CONCATENATE($D156,": ",INDIRECT(ADDRESS(COUNTIF($D$1:$D156,$D156)+3,COLUMN($AV155),4,1,$D156))),"")</f>
        <v/>
      </c>
      <c r="AF156" s="138" t="str">
        <f ca="1">IFERROR(INDIRECT(ADDRESS(COUNTIF($D$1:$D156,$D156)+3,COLUMN($AW155),4,1,$D156)),"")</f>
        <v/>
      </c>
    </row>
    <row r="157" spans="4:32" x14ac:dyDescent="0.25">
      <c r="D157" s="138">
        <f t="shared" si="10"/>
        <v>0</v>
      </c>
      <c r="E157" s="138" t="str">
        <f>CONCATENATE("Hinweis ",COUNTIF($D$1:D156,D157)+1)</f>
        <v>Hinweis 84</v>
      </c>
      <c r="F157" s="138" t="str">
        <f ca="1">IFERROR(IF(OR(AND(G157="",H157=""),AND(G157=0,H157=0),AND(G157=CONCATENATE(D157,": "),H157=""),AND(G157=CONCATENATE(D157,": "),H157=0)),"",MAX(F$1:F156)+1),"")</f>
        <v/>
      </c>
      <c r="G157" s="138" t="str">
        <f ca="1">IFERROR(CONCATENATE($D157,": ",INDIRECT(ADDRESS(COUNTIF($D$1:$D157,$D157)+3,COLUMN($AG156),4,1,$D157))),"")</f>
        <v/>
      </c>
      <c r="H157" s="138" t="str">
        <f ca="1">IFERROR(INDIRECT(ADDRESS(COUNTIF($D$1:$D157,$D157)+3,COLUMN($AH156),4,1,$D157)),"")</f>
        <v/>
      </c>
      <c r="I157" s="138" t="str">
        <f>CONCATENATE("Abweichung ",COUNTIF($D$1:D156,D157)+1)</f>
        <v>Abweichung 84</v>
      </c>
      <c r="J157" s="138" t="str">
        <f ca="1">IFERROR(IF(OR(AND(K157="",L157=""),AND(K157=0,L157=0),AND(K157=CONCATENATE($D157,": "),L157=""),AND(K157=CONCATENATE($D157,": "),L157=0)),"",MAX(J$1:J156)+1),"")</f>
        <v/>
      </c>
      <c r="K157" s="138" t="str">
        <f ca="1">IFERROR(CONCATENATE($D157,": ",INDIRECT(ADDRESS(COUNTIF($D$1:$D157,$D157)+3,COLUMN($AJ156),4,1,$D157))),"")</f>
        <v/>
      </c>
      <c r="L157" s="138" t="str">
        <f ca="1">IFERROR(INDIRECT(ADDRESS(COUNTIF($D$1:$D157,$D157)+3,COLUMN($AK156),4,1,$D157)),"")</f>
        <v/>
      </c>
      <c r="M157" s="138"/>
      <c r="N157" s="138"/>
      <c r="O157" s="138" t="str">
        <f t="shared" si="11"/>
        <v>Hinweis 84</v>
      </c>
      <c r="P157" s="138" t="str">
        <f ca="1">IFERROR(IF(OR(AND(Q157="",R157=""),AND(Q157=0,R157=0),AND(Q157=CONCATENATE($D157,": "),R157=""),AND(Q157=CONCATENATE($D157,": "),R157=0)),"",MAX(P$1:P156)+1),"")</f>
        <v/>
      </c>
      <c r="Q157" s="138" t="str">
        <f ca="1">IFERROR(CONCATENATE($D157,": ",INDIRECT(ADDRESS(COUNTIF($D$1:$D157,$D157)+3,COLUMN($AM156),4,1,$D157))),"")</f>
        <v/>
      </c>
      <c r="R157" s="138" t="str">
        <f ca="1">IFERROR(INDIRECT(ADDRESS(COUNTIF($D$1:$D157,$D157)+3,COLUMN($AN156),4,1,$D157)),"")</f>
        <v/>
      </c>
      <c r="S157" s="138" t="str">
        <f t="shared" si="12"/>
        <v>Abweichung 84</v>
      </c>
      <c r="T157" s="138" t="str">
        <f ca="1">IFERROR(IF(OR(AND(U157="",V157=""),AND(U157=0,V157=0),AND(U157=CONCATENATE($D157,": "),V157=""),AND(U157=CONCATENATE($D157,": "),V157=0)),"",MAX(T$1:T156)+1),"")</f>
        <v/>
      </c>
      <c r="U157" s="138" t="str">
        <f ca="1">IFERROR(CONCATENATE($D157,": ",INDIRECT(ADDRESS(COUNTIF($D$1:$D157,$D157)+3,COLUMN($AP156),4,1,$D157))),"")</f>
        <v/>
      </c>
      <c r="V157" s="138" t="str">
        <f ca="1">IFERROR(INDIRECT(ADDRESS(COUNTIF($D$1:$D157,$D157)+3,COLUMN($AQ156),4,1,$D157)),"")</f>
        <v/>
      </c>
      <c r="W157" s="138"/>
      <c r="X157" s="138"/>
      <c r="Y157" s="138">
        <f t="shared" si="13"/>
        <v>0</v>
      </c>
      <c r="Z157" s="138" t="str">
        <f ca="1">IFERROR(IF(OR(AND(AA157="",AB157=""),AND(AA157=0,AB157=0),AND(AA157=CONCATENATE($D157,": "),AB157=""),AND(AA157=CONCATENATE($D157,": "),AB157=0)),"",MAX(Z$1:Z156)+1),"")</f>
        <v/>
      </c>
      <c r="AA157" s="138" t="str">
        <f ca="1">IFERROR(CONCATENATE($D157,": ",INDIRECT(ADDRESS(COUNTIF($D$1:$D157,$D157)+3,COLUMN($AS156),4,1,$D157))),"")</f>
        <v/>
      </c>
      <c r="AB157" s="138" t="str">
        <f ca="1">IFERROR(INDIRECT(ADDRESS(COUNTIF($D$1:$D157,$D157)+3,COLUMN($AT156),4,1,$D157)),"")</f>
        <v/>
      </c>
      <c r="AC157" s="138" t="str">
        <f t="shared" ca="1" si="14"/>
        <v/>
      </c>
      <c r="AD157" s="138" t="str">
        <f ca="1">IFERROR(IF(OR(AND(AE157="",AF157=""),AND(AE157=0,AF157=0),AND(AE157=CONCATENATE($D157,": "),AF157=""),AND(AE157=CONCATENATE($D157,": "),AF157=0)),"",MAX(AD$1:AD156)+1),"")</f>
        <v/>
      </c>
      <c r="AE157" s="138" t="str">
        <f ca="1">IFERROR(CONCATENATE($D157,": ",INDIRECT(ADDRESS(COUNTIF($D$1:$D157,$D157)+3,COLUMN($AV156),4,1,$D157))),"")</f>
        <v/>
      </c>
      <c r="AF157" s="138" t="str">
        <f ca="1">IFERROR(INDIRECT(ADDRESS(COUNTIF($D$1:$D157,$D157)+3,COLUMN($AW156),4,1,$D157)),"")</f>
        <v/>
      </c>
    </row>
    <row r="158" spans="4:32" x14ac:dyDescent="0.25">
      <c r="D158" s="138">
        <f t="shared" si="10"/>
        <v>0</v>
      </c>
      <c r="E158" s="138" t="str">
        <f>CONCATENATE("Hinweis ",COUNTIF($D$1:D157,D158)+1)</f>
        <v>Hinweis 85</v>
      </c>
      <c r="F158" s="138" t="str">
        <f ca="1">IFERROR(IF(OR(AND(G158="",H158=""),AND(G158=0,H158=0),AND(G158=CONCATENATE(D158,": "),H158=""),AND(G158=CONCATENATE(D158,": "),H158=0)),"",MAX(F$1:F157)+1),"")</f>
        <v/>
      </c>
      <c r="G158" s="138" t="str">
        <f ca="1">IFERROR(CONCATENATE($D158,": ",INDIRECT(ADDRESS(COUNTIF($D$1:$D158,$D158)+3,COLUMN($AG157),4,1,$D158))),"")</f>
        <v/>
      </c>
      <c r="H158" s="138" t="str">
        <f ca="1">IFERROR(INDIRECT(ADDRESS(COUNTIF($D$1:$D158,$D158)+3,COLUMN($AH157),4,1,$D158)),"")</f>
        <v/>
      </c>
      <c r="I158" s="138" t="str">
        <f>CONCATENATE("Abweichung ",COUNTIF($D$1:D157,D158)+1)</f>
        <v>Abweichung 85</v>
      </c>
      <c r="J158" s="138" t="str">
        <f ca="1">IFERROR(IF(OR(AND(K158="",L158=""),AND(K158=0,L158=0),AND(K158=CONCATENATE($D158,": "),L158=""),AND(K158=CONCATENATE($D158,": "),L158=0)),"",MAX(J$1:J157)+1),"")</f>
        <v/>
      </c>
      <c r="K158" s="138" t="str">
        <f ca="1">IFERROR(CONCATENATE($D158,": ",INDIRECT(ADDRESS(COUNTIF($D$1:$D158,$D158)+3,COLUMN($AJ157),4,1,$D158))),"")</f>
        <v/>
      </c>
      <c r="L158" s="138" t="str">
        <f ca="1">IFERROR(INDIRECT(ADDRESS(COUNTIF($D$1:$D158,$D158)+3,COLUMN($AK157),4,1,$D158)),"")</f>
        <v/>
      </c>
      <c r="M158" s="138"/>
      <c r="N158" s="138"/>
      <c r="O158" s="138" t="str">
        <f t="shared" si="11"/>
        <v>Hinweis 85</v>
      </c>
      <c r="P158" s="138" t="str">
        <f ca="1">IFERROR(IF(OR(AND(Q158="",R158=""),AND(Q158=0,R158=0),AND(Q158=CONCATENATE($D158,": "),R158=""),AND(Q158=CONCATENATE($D158,": "),R158=0)),"",MAX(P$1:P157)+1),"")</f>
        <v/>
      </c>
      <c r="Q158" s="138" t="str">
        <f ca="1">IFERROR(CONCATENATE($D158,": ",INDIRECT(ADDRESS(COUNTIF($D$1:$D158,$D158)+3,COLUMN($AM157),4,1,$D158))),"")</f>
        <v/>
      </c>
      <c r="R158" s="138" t="str">
        <f ca="1">IFERROR(INDIRECT(ADDRESS(COUNTIF($D$1:$D158,$D158)+3,COLUMN($AN157),4,1,$D158)),"")</f>
        <v/>
      </c>
      <c r="S158" s="138" t="str">
        <f t="shared" si="12"/>
        <v>Abweichung 85</v>
      </c>
      <c r="T158" s="138" t="str">
        <f ca="1">IFERROR(IF(OR(AND(U158="",V158=""),AND(U158=0,V158=0),AND(U158=CONCATENATE($D158,": "),V158=""),AND(U158=CONCATENATE($D158,": "),V158=0)),"",MAX(T$1:T157)+1),"")</f>
        <v/>
      </c>
      <c r="U158" s="138" t="str">
        <f ca="1">IFERROR(CONCATENATE($D158,": ",INDIRECT(ADDRESS(COUNTIF($D$1:$D158,$D158)+3,COLUMN($AP157),4,1,$D158))),"")</f>
        <v/>
      </c>
      <c r="V158" s="138" t="str">
        <f ca="1">IFERROR(INDIRECT(ADDRESS(COUNTIF($D$1:$D158,$D158)+3,COLUMN($AQ157),4,1,$D158)),"")</f>
        <v/>
      </c>
      <c r="W158" s="138"/>
      <c r="X158" s="138"/>
      <c r="Y158" s="138">
        <f t="shared" si="13"/>
        <v>0</v>
      </c>
      <c r="Z158" s="138" t="str">
        <f ca="1">IFERROR(IF(OR(AND(AA158="",AB158=""),AND(AA158=0,AB158=0),AND(AA158=CONCATENATE($D158,": "),AB158=""),AND(AA158=CONCATENATE($D158,": "),AB158=0)),"",MAX(Z$1:Z157)+1),"")</f>
        <v/>
      </c>
      <c r="AA158" s="138" t="str">
        <f ca="1">IFERROR(CONCATENATE($D158,": ",INDIRECT(ADDRESS(COUNTIF($D$1:$D158,$D158)+3,COLUMN($AS157),4,1,$D158))),"")</f>
        <v/>
      </c>
      <c r="AB158" s="138" t="str">
        <f ca="1">IFERROR(INDIRECT(ADDRESS(COUNTIF($D$1:$D158,$D158)+3,COLUMN($AT157),4,1,$D158)),"")</f>
        <v/>
      </c>
      <c r="AC158" s="138" t="str">
        <f t="shared" ca="1" si="14"/>
        <v/>
      </c>
      <c r="AD158" s="138" t="str">
        <f ca="1">IFERROR(IF(OR(AND(AE158="",AF158=""),AND(AE158=0,AF158=0),AND(AE158=CONCATENATE($D158,": "),AF158=""),AND(AE158=CONCATENATE($D158,": "),AF158=0)),"",MAX(AD$1:AD157)+1),"")</f>
        <v/>
      </c>
      <c r="AE158" s="138" t="str">
        <f ca="1">IFERROR(CONCATENATE($D158,": ",INDIRECT(ADDRESS(COUNTIF($D$1:$D158,$D158)+3,COLUMN($AV157),4,1,$D158))),"")</f>
        <v/>
      </c>
      <c r="AF158" s="138" t="str">
        <f ca="1">IFERROR(INDIRECT(ADDRESS(COUNTIF($D$1:$D158,$D158)+3,COLUMN($AW157),4,1,$D158)),"")</f>
        <v/>
      </c>
    </row>
    <row r="159" spans="4:32" x14ac:dyDescent="0.25">
      <c r="D159" s="138">
        <f t="shared" si="10"/>
        <v>0</v>
      </c>
      <c r="E159" s="138" t="str">
        <f>CONCATENATE("Hinweis ",COUNTIF($D$1:D158,D159)+1)</f>
        <v>Hinweis 86</v>
      </c>
      <c r="F159" s="138" t="str">
        <f ca="1">IFERROR(IF(OR(AND(G159="",H159=""),AND(G159=0,H159=0),AND(G159=CONCATENATE(D159,": "),H159=""),AND(G159=CONCATENATE(D159,": "),H159=0)),"",MAX(F$1:F158)+1),"")</f>
        <v/>
      </c>
      <c r="G159" s="138" t="str">
        <f ca="1">IFERROR(CONCATENATE($D159,": ",INDIRECT(ADDRESS(COUNTIF($D$1:$D159,$D159)+3,COLUMN($AG158),4,1,$D159))),"")</f>
        <v/>
      </c>
      <c r="H159" s="138" t="str">
        <f ca="1">IFERROR(INDIRECT(ADDRESS(COUNTIF($D$1:$D159,$D159)+3,COLUMN($AH158),4,1,$D159)),"")</f>
        <v/>
      </c>
      <c r="I159" s="138" t="str">
        <f>CONCATENATE("Abweichung ",COUNTIF($D$1:D158,D159)+1)</f>
        <v>Abweichung 86</v>
      </c>
      <c r="J159" s="138" t="str">
        <f ca="1">IFERROR(IF(OR(AND(K159="",L159=""),AND(K159=0,L159=0),AND(K159=CONCATENATE($D159,": "),L159=""),AND(K159=CONCATENATE($D159,": "),L159=0)),"",MAX(J$1:J158)+1),"")</f>
        <v/>
      </c>
      <c r="K159" s="138" t="str">
        <f ca="1">IFERROR(CONCATENATE($D159,": ",INDIRECT(ADDRESS(COUNTIF($D$1:$D159,$D159)+3,COLUMN($AJ158),4,1,$D159))),"")</f>
        <v/>
      </c>
      <c r="L159" s="138" t="str">
        <f ca="1">IFERROR(INDIRECT(ADDRESS(COUNTIF($D$1:$D159,$D159)+3,COLUMN($AK158),4,1,$D159)),"")</f>
        <v/>
      </c>
      <c r="M159" s="138"/>
      <c r="N159" s="138"/>
      <c r="O159" s="138" t="str">
        <f t="shared" si="11"/>
        <v>Hinweis 86</v>
      </c>
      <c r="P159" s="138" t="str">
        <f ca="1">IFERROR(IF(OR(AND(Q159="",R159=""),AND(Q159=0,R159=0),AND(Q159=CONCATENATE($D159,": "),R159=""),AND(Q159=CONCATENATE($D159,": "),R159=0)),"",MAX(P$1:P158)+1),"")</f>
        <v/>
      </c>
      <c r="Q159" s="138" t="str">
        <f ca="1">IFERROR(CONCATENATE($D159,": ",INDIRECT(ADDRESS(COUNTIF($D$1:$D159,$D159)+3,COLUMN($AM158),4,1,$D159))),"")</f>
        <v/>
      </c>
      <c r="R159" s="138" t="str">
        <f ca="1">IFERROR(INDIRECT(ADDRESS(COUNTIF($D$1:$D159,$D159)+3,COLUMN($AN158),4,1,$D159)),"")</f>
        <v/>
      </c>
      <c r="S159" s="138" t="str">
        <f t="shared" si="12"/>
        <v>Abweichung 86</v>
      </c>
      <c r="T159" s="138" t="str">
        <f ca="1">IFERROR(IF(OR(AND(U159="",V159=""),AND(U159=0,V159=0),AND(U159=CONCATENATE($D159,": "),V159=""),AND(U159=CONCATENATE($D159,": "),V159=0)),"",MAX(T$1:T158)+1),"")</f>
        <v/>
      </c>
      <c r="U159" s="138" t="str">
        <f ca="1">IFERROR(CONCATENATE($D159,": ",INDIRECT(ADDRESS(COUNTIF($D$1:$D159,$D159)+3,COLUMN($AP158),4,1,$D159))),"")</f>
        <v/>
      </c>
      <c r="V159" s="138" t="str">
        <f ca="1">IFERROR(INDIRECT(ADDRESS(COUNTIF($D$1:$D159,$D159)+3,COLUMN($AQ158),4,1,$D159)),"")</f>
        <v/>
      </c>
      <c r="W159" s="138"/>
      <c r="X159" s="138"/>
      <c r="Y159" s="138">
        <f t="shared" si="13"/>
        <v>0</v>
      </c>
      <c r="Z159" s="138" t="str">
        <f ca="1">IFERROR(IF(OR(AND(AA159="",AB159=""),AND(AA159=0,AB159=0),AND(AA159=CONCATENATE($D159,": "),AB159=""),AND(AA159=CONCATENATE($D159,": "),AB159=0)),"",MAX(Z$1:Z158)+1),"")</f>
        <v/>
      </c>
      <c r="AA159" s="138" t="str">
        <f ca="1">IFERROR(CONCATENATE($D159,": ",INDIRECT(ADDRESS(COUNTIF($D$1:$D159,$D159)+3,COLUMN($AS158),4,1,$D159))),"")</f>
        <v/>
      </c>
      <c r="AB159" s="138" t="str">
        <f ca="1">IFERROR(INDIRECT(ADDRESS(COUNTIF($D$1:$D159,$D159)+3,COLUMN($AT158),4,1,$D159)),"")</f>
        <v/>
      </c>
      <c r="AC159" s="138" t="str">
        <f t="shared" ca="1" si="14"/>
        <v/>
      </c>
      <c r="AD159" s="138" t="str">
        <f ca="1">IFERROR(IF(OR(AND(AE159="",AF159=""),AND(AE159=0,AF159=0),AND(AE159=CONCATENATE($D159,": "),AF159=""),AND(AE159=CONCATENATE($D159,": "),AF159=0)),"",MAX(AD$1:AD158)+1),"")</f>
        <v/>
      </c>
      <c r="AE159" s="138" t="str">
        <f ca="1">IFERROR(CONCATENATE($D159,": ",INDIRECT(ADDRESS(COUNTIF($D$1:$D159,$D159)+3,COLUMN($AV158),4,1,$D159))),"")</f>
        <v/>
      </c>
      <c r="AF159" s="138" t="str">
        <f ca="1">IFERROR(INDIRECT(ADDRESS(COUNTIF($D$1:$D159,$D159)+3,COLUMN($AW158),4,1,$D159)),"")</f>
        <v/>
      </c>
    </row>
    <row r="160" spans="4:32" x14ac:dyDescent="0.25">
      <c r="D160" s="138">
        <f t="shared" si="10"/>
        <v>0</v>
      </c>
      <c r="E160" s="138" t="str">
        <f>CONCATENATE("Hinweis ",COUNTIF($D$1:D159,D160)+1)</f>
        <v>Hinweis 87</v>
      </c>
      <c r="F160" s="138" t="str">
        <f ca="1">IFERROR(IF(OR(AND(G160="",H160=""),AND(G160=0,H160=0),AND(G160=CONCATENATE(D160,": "),H160=""),AND(G160=CONCATENATE(D160,": "),H160=0)),"",MAX(F$1:F159)+1),"")</f>
        <v/>
      </c>
      <c r="G160" s="138" t="str">
        <f ca="1">IFERROR(CONCATENATE($D160,": ",INDIRECT(ADDRESS(COUNTIF($D$1:$D160,$D160)+3,COLUMN($AG159),4,1,$D160))),"")</f>
        <v/>
      </c>
      <c r="H160" s="138" t="str">
        <f ca="1">IFERROR(INDIRECT(ADDRESS(COUNTIF($D$1:$D160,$D160)+3,COLUMN($AH159),4,1,$D160)),"")</f>
        <v/>
      </c>
      <c r="I160" s="138" t="str">
        <f>CONCATENATE("Abweichung ",COUNTIF($D$1:D159,D160)+1)</f>
        <v>Abweichung 87</v>
      </c>
      <c r="J160" s="138" t="str">
        <f ca="1">IFERROR(IF(OR(AND(K160="",L160=""),AND(K160=0,L160=0),AND(K160=CONCATENATE($D160,": "),L160=""),AND(K160=CONCATENATE($D160,": "),L160=0)),"",MAX(J$1:J159)+1),"")</f>
        <v/>
      </c>
      <c r="K160" s="138" t="str">
        <f ca="1">IFERROR(CONCATENATE($D160,": ",INDIRECT(ADDRESS(COUNTIF($D$1:$D160,$D160)+3,COLUMN($AJ159),4,1,$D160))),"")</f>
        <v/>
      </c>
      <c r="L160" s="138" t="str">
        <f ca="1">IFERROR(INDIRECT(ADDRESS(COUNTIF($D$1:$D160,$D160)+3,COLUMN($AK159),4,1,$D160)),"")</f>
        <v/>
      </c>
      <c r="M160" s="138"/>
      <c r="N160" s="138"/>
      <c r="O160" s="138" t="str">
        <f t="shared" si="11"/>
        <v>Hinweis 87</v>
      </c>
      <c r="P160" s="138" t="str">
        <f ca="1">IFERROR(IF(OR(AND(Q160="",R160=""),AND(Q160=0,R160=0),AND(Q160=CONCATENATE($D160,": "),R160=""),AND(Q160=CONCATENATE($D160,": "),R160=0)),"",MAX(P$1:P159)+1),"")</f>
        <v/>
      </c>
      <c r="Q160" s="138" t="str">
        <f ca="1">IFERROR(CONCATENATE($D160,": ",INDIRECT(ADDRESS(COUNTIF($D$1:$D160,$D160)+3,COLUMN($AM159),4,1,$D160))),"")</f>
        <v/>
      </c>
      <c r="R160" s="138" t="str">
        <f ca="1">IFERROR(INDIRECT(ADDRESS(COUNTIF($D$1:$D160,$D160)+3,COLUMN($AN159),4,1,$D160)),"")</f>
        <v/>
      </c>
      <c r="S160" s="138" t="str">
        <f t="shared" si="12"/>
        <v>Abweichung 87</v>
      </c>
      <c r="T160" s="138" t="str">
        <f ca="1">IFERROR(IF(OR(AND(U160="",V160=""),AND(U160=0,V160=0),AND(U160=CONCATENATE($D160,": "),V160=""),AND(U160=CONCATENATE($D160,": "),V160=0)),"",MAX(T$1:T159)+1),"")</f>
        <v/>
      </c>
      <c r="U160" s="138" t="str">
        <f ca="1">IFERROR(CONCATENATE($D160,": ",INDIRECT(ADDRESS(COUNTIF($D$1:$D160,$D160)+3,COLUMN($AP159),4,1,$D160))),"")</f>
        <v/>
      </c>
      <c r="V160" s="138" t="str">
        <f ca="1">IFERROR(INDIRECT(ADDRESS(COUNTIF($D$1:$D160,$D160)+3,COLUMN($AQ159),4,1,$D160)),"")</f>
        <v/>
      </c>
      <c r="W160" s="138"/>
      <c r="X160" s="138"/>
      <c r="Y160" s="138">
        <f t="shared" si="13"/>
        <v>0</v>
      </c>
      <c r="Z160" s="138" t="str">
        <f ca="1">IFERROR(IF(OR(AND(AA160="",AB160=""),AND(AA160=0,AB160=0),AND(AA160=CONCATENATE($D160,": "),AB160=""),AND(AA160=CONCATENATE($D160,": "),AB160=0)),"",MAX(Z$1:Z159)+1),"")</f>
        <v/>
      </c>
      <c r="AA160" s="138" t="str">
        <f ca="1">IFERROR(CONCATENATE($D160,": ",INDIRECT(ADDRESS(COUNTIF($D$1:$D160,$D160)+3,COLUMN($AS159),4,1,$D160))),"")</f>
        <v/>
      </c>
      <c r="AB160" s="138" t="str">
        <f ca="1">IFERROR(INDIRECT(ADDRESS(COUNTIF($D$1:$D160,$D160)+3,COLUMN($AT159),4,1,$D160)),"")</f>
        <v/>
      </c>
      <c r="AC160" s="138" t="str">
        <f t="shared" ca="1" si="14"/>
        <v/>
      </c>
      <c r="AD160" s="138" t="str">
        <f ca="1">IFERROR(IF(OR(AND(AE160="",AF160=""),AND(AE160=0,AF160=0),AND(AE160=CONCATENATE($D160,": "),AF160=""),AND(AE160=CONCATENATE($D160,": "),AF160=0)),"",MAX(AD$1:AD159)+1),"")</f>
        <v/>
      </c>
      <c r="AE160" s="138" t="str">
        <f ca="1">IFERROR(CONCATENATE($D160,": ",INDIRECT(ADDRESS(COUNTIF($D$1:$D160,$D160)+3,COLUMN($AV159),4,1,$D160))),"")</f>
        <v/>
      </c>
      <c r="AF160" s="138" t="str">
        <f ca="1">IFERROR(INDIRECT(ADDRESS(COUNTIF($D$1:$D160,$D160)+3,COLUMN($AW159),4,1,$D160)),"")</f>
        <v/>
      </c>
    </row>
    <row r="161" spans="4:32" x14ac:dyDescent="0.25">
      <c r="D161" s="138">
        <f t="shared" si="10"/>
        <v>0</v>
      </c>
      <c r="E161" s="138" t="str">
        <f>CONCATENATE("Hinweis ",COUNTIF($D$1:D160,D161)+1)</f>
        <v>Hinweis 88</v>
      </c>
      <c r="F161" s="138" t="str">
        <f ca="1">IFERROR(IF(OR(AND(G161="",H161=""),AND(G161=0,H161=0),AND(G161=CONCATENATE(D161,": "),H161=""),AND(G161=CONCATENATE(D161,": "),H161=0)),"",MAX(F$1:F160)+1),"")</f>
        <v/>
      </c>
      <c r="G161" s="138" t="str">
        <f ca="1">IFERROR(CONCATENATE($D161,": ",INDIRECT(ADDRESS(COUNTIF($D$1:$D161,$D161)+3,COLUMN($AG160),4,1,$D161))),"")</f>
        <v/>
      </c>
      <c r="H161" s="138" t="str">
        <f ca="1">IFERROR(INDIRECT(ADDRESS(COUNTIF($D$1:$D161,$D161)+3,COLUMN($AH160),4,1,$D161)),"")</f>
        <v/>
      </c>
      <c r="I161" s="138" t="str">
        <f>CONCATENATE("Abweichung ",COUNTIF($D$1:D160,D161)+1)</f>
        <v>Abweichung 88</v>
      </c>
      <c r="J161" s="138" t="str">
        <f ca="1">IFERROR(IF(OR(AND(K161="",L161=""),AND(K161=0,L161=0),AND(K161=CONCATENATE($D161,": "),L161=""),AND(K161=CONCATENATE($D161,": "),L161=0)),"",MAX(J$1:J160)+1),"")</f>
        <v/>
      </c>
      <c r="K161" s="138" t="str">
        <f ca="1">IFERROR(CONCATENATE($D161,": ",INDIRECT(ADDRESS(COUNTIF($D$1:$D161,$D161)+3,COLUMN($AJ160),4,1,$D161))),"")</f>
        <v/>
      </c>
      <c r="L161" s="138" t="str">
        <f ca="1">IFERROR(INDIRECT(ADDRESS(COUNTIF($D$1:$D161,$D161)+3,COLUMN($AK160),4,1,$D161)),"")</f>
        <v/>
      </c>
      <c r="M161" s="138"/>
      <c r="N161" s="138"/>
      <c r="O161" s="138" t="str">
        <f t="shared" si="11"/>
        <v>Hinweis 88</v>
      </c>
      <c r="P161" s="138" t="str">
        <f ca="1">IFERROR(IF(OR(AND(Q161="",R161=""),AND(Q161=0,R161=0),AND(Q161=CONCATENATE($D161,": "),R161=""),AND(Q161=CONCATENATE($D161,": "),R161=0)),"",MAX(P$1:P160)+1),"")</f>
        <v/>
      </c>
      <c r="Q161" s="138" t="str">
        <f ca="1">IFERROR(CONCATENATE($D161,": ",INDIRECT(ADDRESS(COUNTIF($D$1:$D161,$D161)+3,COLUMN($AM160),4,1,$D161))),"")</f>
        <v/>
      </c>
      <c r="R161" s="138" t="str">
        <f ca="1">IFERROR(INDIRECT(ADDRESS(COUNTIF($D$1:$D161,$D161)+3,COLUMN($AN160),4,1,$D161)),"")</f>
        <v/>
      </c>
      <c r="S161" s="138" t="str">
        <f t="shared" si="12"/>
        <v>Abweichung 88</v>
      </c>
      <c r="T161" s="138" t="str">
        <f ca="1">IFERROR(IF(OR(AND(U161="",V161=""),AND(U161=0,V161=0),AND(U161=CONCATENATE($D161,": "),V161=""),AND(U161=CONCATENATE($D161,": "),V161=0)),"",MAX(T$1:T160)+1),"")</f>
        <v/>
      </c>
      <c r="U161" s="138" t="str">
        <f ca="1">IFERROR(CONCATENATE($D161,": ",INDIRECT(ADDRESS(COUNTIF($D$1:$D161,$D161)+3,COLUMN($AP160),4,1,$D161))),"")</f>
        <v/>
      </c>
      <c r="V161" s="138" t="str">
        <f ca="1">IFERROR(INDIRECT(ADDRESS(COUNTIF($D$1:$D161,$D161)+3,COLUMN($AQ160),4,1,$D161)),"")</f>
        <v/>
      </c>
      <c r="W161" s="138"/>
      <c r="X161" s="138"/>
      <c r="Y161" s="138">
        <f t="shared" si="13"/>
        <v>0</v>
      </c>
      <c r="Z161" s="138" t="str">
        <f ca="1">IFERROR(IF(OR(AND(AA161="",AB161=""),AND(AA161=0,AB161=0),AND(AA161=CONCATENATE($D161,": "),AB161=""),AND(AA161=CONCATENATE($D161,": "),AB161=0)),"",MAX(Z$1:Z160)+1),"")</f>
        <v/>
      </c>
      <c r="AA161" s="138" t="str">
        <f ca="1">IFERROR(CONCATENATE($D161,": ",INDIRECT(ADDRESS(COUNTIF($D$1:$D161,$D161)+3,COLUMN($AS160),4,1,$D161))),"")</f>
        <v/>
      </c>
      <c r="AB161" s="138" t="str">
        <f ca="1">IFERROR(INDIRECT(ADDRESS(COUNTIF($D$1:$D161,$D161)+3,COLUMN($AT160),4,1,$D161)),"")</f>
        <v/>
      </c>
      <c r="AC161" s="138" t="str">
        <f t="shared" ca="1" si="14"/>
        <v/>
      </c>
      <c r="AD161" s="138" t="str">
        <f ca="1">IFERROR(IF(OR(AND(AE161="",AF161=""),AND(AE161=0,AF161=0),AND(AE161=CONCATENATE($D161,": "),AF161=""),AND(AE161=CONCATENATE($D161,": "),AF161=0)),"",MAX(AD$1:AD160)+1),"")</f>
        <v/>
      </c>
      <c r="AE161" s="138" t="str">
        <f ca="1">IFERROR(CONCATENATE($D161,": ",INDIRECT(ADDRESS(COUNTIF($D$1:$D161,$D161)+3,COLUMN($AV160),4,1,$D161))),"")</f>
        <v/>
      </c>
      <c r="AF161" s="138" t="str">
        <f ca="1">IFERROR(INDIRECT(ADDRESS(COUNTIF($D$1:$D161,$D161)+3,COLUMN($AW160),4,1,$D161)),"")</f>
        <v/>
      </c>
    </row>
    <row r="162" spans="4:32" x14ac:dyDescent="0.25">
      <c r="D162" s="138">
        <f t="shared" si="10"/>
        <v>0</v>
      </c>
      <c r="E162" s="138" t="str">
        <f>CONCATENATE("Hinweis ",COUNTIF($D$1:D161,D162)+1)</f>
        <v>Hinweis 89</v>
      </c>
      <c r="F162" s="138" t="str">
        <f ca="1">IFERROR(IF(OR(AND(G162="",H162=""),AND(G162=0,H162=0),AND(G162=CONCATENATE(D162,": "),H162=""),AND(G162=CONCATENATE(D162,": "),H162=0)),"",MAX(F$1:F161)+1),"")</f>
        <v/>
      </c>
      <c r="G162" s="138" t="str">
        <f ca="1">IFERROR(CONCATENATE($D162,": ",INDIRECT(ADDRESS(COUNTIF($D$1:$D162,$D162)+3,COLUMN($AG161),4,1,$D162))),"")</f>
        <v/>
      </c>
      <c r="H162" s="138" t="str">
        <f ca="1">IFERROR(INDIRECT(ADDRESS(COUNTIF($D$1:$D162,$D162)+3,COLUMN($AH161),4,1,$D162)),"")</f>
        <v/>
      </c>
      <c r="I162" s="138" t="str">
        <f>CONCATENATE("Abweichung ",COUNTIF($D$1:D161,D162)+1)</f>
        <v>Abweichung 89</v>
      </c>
      <c r="J162" s="138" t="str">
        <f ca="1">IFERROR(IF(OR(AND(K162="",L162=""),AND(K162=0,L162=0),AND(K162=CONCATENATE($D162,": "),L162=""),AND(K162=CONCATENATE($D162,": "),L162=0)),"",MAX(J$1:J161)+1),"")</f>
        <v/>
      </c>
      <c r="K162" s="138" t="str">
        <f ca="1">IFERROR(CONCATENATE($D162,": ",INDIRECT(ADDRESS(COUNTIF($D$1:$D162,$D162)+3,COLUMN($AJ161),4,1,$D162))),"")</f>
        <v/>
      </c>
      <c r="L162" s="138" t="str">
        <f ca="1">IFERROR(INDIRECT(ADDRESS(COUNTIF($D$1:$D162,$D162)+3,COLUMN($AK161),4,1,$D162)),"")</f>
        <v/>
      </c>
      <c r="M162" s="138"/>
      <c r="N162" s="138"/>
      <c r="O162" s="138" t="str">
        <f t="shared" si="11"/>
        <v>Hinweis 89</v>
      </c>
      <c r="P162" s="138" t="str">
        <f ca="1">IFERROR(IF(OR(AND(Q162="",R162=""),AND(Q162=0,R162=0),AND(Q162=CONCATENATE($D162,": "),R162=""),AND(Q162=CONCATENATE($D162,": "),R162=0)),"",MAX(P$1:P161)+1),"")</f>
        <v/>
      </c>
      <c r="Q162" s="138" t="str">
        <f ca="1">IFERROR(CONCATENATE($D162,": ",INDIRECT(ADDRESS(COUNTIF($D$1:$D162,$D162)+3,COLUMN($AM161),4,1,$D162))),"")</f>
        <v/>
      </c>
      <c r="R162" s="138" t="str">
        <f ca="1">IFERROR(INDIRECT(ADDRESS(COUNTIF($D$1:$D162,$D162)+3,COLUMN($AN161),4,1,$D162)),"")</f>
        <v/>
      </c>
      <c r="S162" s="138" t="str">
        <f t="shared" si="12"/>
        <v>Abweichung 89</v>
      </c>
      <c r="T162" s="138" t="str">
        <f ca="1">IFERROR(IF(OR(AND(U162="",V162=""),AND(U162=0,V162=0),AND(U162=CONCATENATE($D162,": "),V162=""),AND(U162=CONCATENATE($D162,": "),V162=0)),"",MAX(T$1:T161)+1),"")</f>
        <v/>
      </c>
      <c r="U162" s="138" t="str">
        <f ca="1">IFERROR(CONCATENATE($D162,": ",INDIRECT(ADDRESS(COUNTIF($D$1:$D162,$D162)+3,COLUMN($AP161),4,1,$D162))),"")</f>
        <v/>
      </c>
      <c r="V162" s="138" t="str">
        <f ca="1">IFERROR(INDIRECT(ADDRESS(COUNTIF($D$1:$D162,$D162)+3,COLUMN($AQ161),4,1,$D162)),"")</f>
        <v/>
      </c>
      <c r="W162" s="138"/>
      <c r="X162" s="138"/>
      <c r="Y162" s="138">
        <f t="shared" si="13"/>
        <v>0</v>
      </c>
      <c r="Z162" s="138" t="str">
        <f ca="1">IFERROR(IF(OR(AND(AA162="",AB162=""),AND(AA162=0,AB162=0),AND(AA162=CONCATENATE($D162,": "),AB162=""),AND(AA162=CONCATENATE($D162,": "),AB162=0)),"",MAX(Z$1:Z161)+1),"")</f>
        <v/>
      </c>
      <c r="AA162" s="138" t="str">
        <f ca="1">IFERROR(CONCATENATE($D162,": ",INDIRECT(ADDRESS(COUNTIF($D$1:$D162,$D162)+3,COLUMN($AS161),4,1,$D162))),"")</f>
        <v/>
      </c>
      <c r="AB162" s="138" t="str">
        <f ca="1">IFERROR(INDIRECT(ADDRESS(COUNTIF($D$1:$D162,$D162)+3,COLUMN($AT161),4,1,$D162)),"")</f>
        <v/>
      </c>
      <c r="AC162" s="138" t="str">
        <f t="shared" ca="1" si="14"/>
        <v/>
      </c>
      <c r="AD162" s="138" t="str">
        <f ca="1">IFERROR(IF(OR(AND(AE162="",AF162=""),AND(AE162=0,AF162=0),AND(AE162=CONCATENATE($D162,": "),AF162=""),AND(AE162=CONCATENATE($D162,": "),AF162=0)),"",MAX(AD$1:AD161)+1),"")</f>
        <v/>
      </c>
      <c r="AE162" s="138" t="str">
        <f ca="1">IFERROR(CONCATENATE($D162,": ",INDIRECT(ADDRESS(COUNTIF($D$1:$D162,$D162)+3,COLUMN($AV161),4,1,$D162))),"")</f>
        <v/>
      </c>
      <c r="AF162" s="138" t="str">
        <f ca="1">IFERROR(INDIRECT(ADDRESS(COUNTIF($D$1:$D162,$D162)+3,COLUMN($AW161),4,1,$D162)),"")</f>
        <v/>
      </c>
    </row>
    <row r="163" spans="4:32" x14ac:dyDescent="0.25">
      <c r="D163" s="138">
        <f t="shared" si="10"/>
        <v>0</v>
      </c>
      <c r="E163" s="138" t="str">
        <f>CONCATENATE("Hinweis ",COUNTIF($D$1:D162,D163)+1)</f>
        <v>Hinweis 90</v>
      </c>
      <c r="F163" s="138" t="str">
        <f ca="1">IFERROR(IF(OR(AND(G163="",H163=""),AND(G163=0,H163=0),AND(G163=CONCATENATE(D163,": "),H163=""),AND(G163=CONCATENATE(D163,": "),H163=0)),"",MAX(F$1:F162)+1),"")</f>
        <v/>
      </c>
      <c r="G163" s="138" t="str">
        <f ca="1">IFERROR(CONCATENATE($D163,": ",INDIRECT(ADDRESS(COUNTIF($D$1:$D163,$D163)+3,COLUMN($AG162),4,1,$D163))),"")</f>
        <v/>
      </c>
      <c r="H163" s="138" t="str">
        <f ca="1">IFERROR(INDIRECT(ADDRESS(COUNTIF($D$1:$D163,$D163)+3,COLUMN($AH162),4,1,$D163)),"")</f>
        <v/>
      </c>
      <c r="I163" s="138" t="str">
        <f>CONCATENATE("Abweichung ",COUNTIF($D$1:D162,D163)+1)</f>
        <v>Abweichung 90</v>
      </c>
      <c r="J163" s="138" t="str">
        <f ca="1">IFERROR(IF(OR(AND(K163="",L163=""),AND(K163=0,L163=0),AND(K163=CONCATENATE($D163,": "),L163=""),AND(K163=CONCATENATE($D163,": "),L163=0)),"",MAX(J$1:J162)+1),"")</f>
        <v/>
      </c>
      <c r="K163" s="138" t="str">
        <f ca="1">IFERROR(CONCATENATE($D163,": ",INDIRECT(ADDRESS(COUNTIF($D$1:$D163,$D163)+3,COLUMN($AJ162),4,1,$D163))),"")</f>
        <v/>
      </c>
      <c r="L163" s="138" t="str">
        <f ca="1">IFERROR(INDIRECT(ADDRESS(COUNTIF($D$1:$D163,$D163)+3,COLUMN($AK162),4,1,$D163)),"")</f>
        <v/>
      </c>
      <c r="M163" s="138"/>
      <c r="N163" s="138"/>
      <c r="O163" s="138" t="str">
        <f t="shared" si="11"/>
        <v>Hinweis 90</v>
      </c>
      <c r="P163" s="138" t="str">
        <f ca="1">IFERROR(IF(OR(AND(Q163="",R163=""),AND(Q163=0,R163=0),AND(Q163=CONCATENATE($D163,": "),R163=""),AND(Q163=CONCATENATE($D163,": "),R163=0)),"",MAX(P$1:P162)+1),"")</f>
        <v/>
      </c>
      <c r="Q163" s="138" t="str">
        <f ca="1">IFERROR(CONCATENATE($D163,": ",INDIRECT(ADDRESS(COUNTIF($D$1:$D163,$D163)+3,COLUMN($AM162),4,1,$D163))),"")</f>
        <v/>
      </c>
      <c r="R163" s="138" t="str">
        <f ca="1">IFERROR(INDIRECT(ADDRESS(COUNTIF($D$1:$D163,$D163)+3,COLUMN($AN162),4,1,$D163)),"")</f>
        <v/>
      </c>
      <c r="S163" s="138" t="str">
        <f t="shared" si="12"/>
        <v>Abweichung 90</v>
      </c>
      <c r="T163" s="138" t="str">
        <f ca="1">IFERROR(IF(OR(AND(U163="",V163=""),AND(U163=0,V163=0),AND(U163=CONCATENATE($D163,": "),V163=""),AND(U163=CONCATENATE($D163,": "),V163=0)),"",MAX(T$1:T162)+1),"")</f>
        <v/>
      </c>
      <c r="U163" s="138" t="str">
        <f ca="1">IFERROR(CONCATENATE($D163,": ",INDIRECT(ADDRESS(COUNTIF($D$1:$D163,$D163)+3,COLUMN($AP162),4,1,$D163))),"")</f>
        <v/>
      </c>
      <c r="V163" s="138" t="str">
        <f ca="1">IFERROR(INDIRECT(ADDRESS(COUNTIF($D$1:$D163,$D163)+3,COLUMN($AQ162),4,1,$D163)),"")</f>
        <v/>
      </c>
      <c r="W163" s="138"/>
      <c r="X163" s="138"/>
      <c r="Y163" s="138">
        <f t="shared" si="13"/>
        <v>0</v>
      </c>
      <c r="Z163" s="138" t="str">
        <f ca="1">IFERROR(IF(OR(AND(AA163="",AB163=""),AND(AA163=0,AB163=0),AND(AA163=CONCATENATE($D163,": "),AB163=""),AND(AA163=CONCATENATE($D163,": "),AB163=0)),"",MAX(Z$1:Z162)+1),"")</f>
        <v/>
      </c>
      <c r="AA163" s="138" t="str">
        <f ca="1">IFERROR(CONCATENATE($D163,": ",INDIRECT(ADDRESS(COUNTIF($D$1:$D163,$D163)+3,COLUMN($AS162),4,1,$D163))),"")</f>
        <v/>
      </c>
      <c r="AB163" s="138" t="str">
        <f ca="1">IFERROR(INDIRECT(ADDRESS(COUNTIF($D$1:$D163,$D163)+3,COLUMN($AT162),4,1,$D163)),"")</f>
        <v/>
      </c>
      <c r="AC163" s="138" t="str">
        <f t="shared" ca="1" si="14"/>
        <v/>
      </c>
      <c r="AD163" s="138" t="str">
        <f ca="1">IFERROR(IF(OR(AND(AE163="",AF163=""),AND(AE163=0,AF163=0),AND(AE163=CONCATENATE($D163,": "),AF163=""),AND(AE163=CONCATENATE($D163,": "),AF163=0)),"",MAX(AD$1:AD162)+1),"")</f>
        <v/>
      </c>
      <c r="AE163" s="138" t="str">
        <f ca="1">IFERROR(CONCATENATE($D163,": ",INDIRECT(ADDRESS(COUNTIF($D$1:$D163,$D163)+3,COLUMN($AV162),4,1,$D163))),"")</f>
        <v/>
      </c>
      <c r="AF163" s="138" t="str">
        <f ca="1">IFERROR(INDIRECT(ADDRESS(COUNTIF($D$1:$D163,$D163)+3,COLUMN($AW162),4,1,$D163)),"")</f>
        <v/>
      </c>
    </row>
    <row r="164" spans="4:32" x14ac:dyDescent="0.25">
      <c r="D164" s="138">
        <f t="shared" si="10"/>
        <v>0</v>
      </c>
      <c r="E164" s="138" t="str">
        <f>CONCATENATE("Hinweis ",COUNTIF($D$1:D163,D164)+1)</f>
        <v>Hinweis 91</v>
      </c>
      <c r="F164" s="138" t="str">
        <f ca="1">IFERROR(IF(OR(AND(G164="",H164=""),AND(G164=0,H164=0),AND(G164=CONCATENATE(D164,": "),H164=""),AND(G164=CONCATENATE(D164,": "),H164=0)),"",MAX(F$1:F163)+1),"")</f>
        <v/>
      </c>
      <c r="G164" s="138" t="str">
        <f ca="1">IFERROR(CONCATENATE($D164,": ",INDIRECT(ADDRESS(COUNTIF($D$1:$D164,$D164)+3,COLUMN($AG163),4,1,$D164))),"")</f>
        <v/>
      </c>
      <c r="H164" s="138" t="str">
        <f ca="1">IFERROR(INDIRECT(ADDRESS(COUNTIF($D$1:$D164,$D164)+3,COLUMN($AH163),4,1,$D164)),"")</f>
        <v/>
      </c>
      <c r="I164" s="138" t="str">
        <f>CONCATENATE("Abweichung ",COUNTIF($D$1:D163,D164)+1)</f>
        <v>Abweichung 91</v>
      </c>
      <c r="J164" s="138" t="str">
        <f ca="1">IFERROR(IF(OR(AND(K164="",L164=""),AND(K164=0,L164=0),AND(K164=CONCATENATE($D164,": "),L164=""),AND(K164=CONCATENATE($D164,": "),L164=0)),"",MAX(J$1:J163)+1),"")</f>
        <v/>
      </c>
      <c r="K164" s="138" t="str">
        <f ca="1">IFERROR(CONCATENATE($D164,": ",INDIRECT(ADDRESS(COUNTIF($D$1:$D164,$D164)+3,COLUMN($AJ163),4,1,$D164))),"")</f>
        <v/>
      </c>
      <c r="L164" s="138" t="str">
        <f ca="1">IFERROR(INDIRECT(ADDRESS(COUNTIF($D$1:$D164,$D164)+3,COLUMN($AK163),4,1,$D164)),"")</f>
        <v/>
      </c>
      <c r="M164" s="138"/>
      <c r="N164" s="138"/>
      <c r="O164" s="138" t="str">
        <f t="shared" si="11"/>
        <v>Hinweis 91</v>
      </c>
      <c r="P164" s="138" t="str">
        <f ca="1">IFERROR(IF(OR(AND(Q164="",R164=""),AND(Q164=0,R164=0),AND(Q164=CONCATENATE($D164,": "),R164=""),AND(Q164=CONCATENATE($D164,": "),R164=0)),"",MAX(P$1:P163)+1),"")</f>
        <v/>
      </c>
      <c r="Q164" s="138" t="str">
        <f ca="1">IFERROR(CONCATENATE($D164,": ",INDIRECT(ADDRESS(COUNTIF($D$1:$D164,$D164)+3,COLUMN($AM163),4,1,$D164))),"")</f>
        <v/>
      </c>
      <c r="R164" s="138" t="str">
        <f ca="1">IFERROR(INDIRECT(ADDRESS(COUNTIF($D$1:$D164,$D164)+3,COLUMN($AN163),4,1,$D164)),"")</f>
        <v/>
      </c>
      <c r="S164" s="138" t="str">
        <f t="shared" si="12"/>
        <v>Abweichung 91</v>
      </c>
      <c r="T164" s="138" t="str">
        <f ca="1">IFERROR(IF(OR(AND(U164="",V164=""),AND(U164=0,V164=0),AND(U164=CONCATENATE($D164,": "),V164=""),AND(U164=CONCATENATE($D164,": "),V164=0)),"",MAX(T$1:T163)+1),"")</f>
        <v/>
      </c>
      <c r="U164" s="138" t="str">
        <f ca="1">IFERROR(CONCATENATE($D164,": ",INDIRECT(ADDRESS(COUNTIF($D$1:$D164,$D164)+3,COLUMN($AP163),4,1,$D164))),"")</f>
        <v/>
      </c>
      <c r="V164" s="138" t="str">
        <f ca="1">IFERROR(INDIRECT(ADDRESS(COUNTIF($D$1:$D164,$D164)+3,COLUMN($AQ163),4,1,$D164)),"")</f>
        <v/>
      </c>
      <c r="W164" s="138"/>
      <c r="X164" s="138"/>
      <c r="Y164" s="138">
        <f t="shared" si="13"/>
        <v>0</v>
      </c>
      <c r="Z164" s="138" t="str">
        <f ca="1">IFERROR(IF(OR(AND(AA164="",AB164=""),AND(AA164=0,AB164=0),AND(AA164=CONCATENATE($D164,": "),AB164=""),AND(AA164=CONCATENATE($D164,": "),AB164=0)),"",MAX(Z$1:Z163)+1),"")</f>
        <v/>
      </c>
      <c r="AA164" s="138" t="str">
        <f ca="1">IFERROR(CONCATENATE($D164,": ",INDIRECT(ADDRESS(COUNTIF($D$1:$D164,$D164)+3,COLUMN($AS163),4,1,$D164))),"")</f>
        <v/>
      </c>
      <c r="AB164" s="138" t="str">
        <f ca="1">IFERROR(INDIRECT(ADDRESS(COUNTIF($D$1:$D164,$D164)+3,COLUMN($AT163),4,1,$D164)),"")</f>
        <v/>
      </c>
      <c r="AC164" s="138" t="str">
        <f t="shared" ca="1" si="14"/>
        <v/>
      </c>
      <c r="AD164" s="138" t="str">
        <f ca="1">IFERROR(IF(OR(AND(AE164="",AF164=""),AND(AE164=0,AF164=0),AND(AE164=CONCATENATE($D164,": "),AF164=""),AND(AE164=CONCATENATE($D164,": "),AF164=0)),"",MAX(AD$1:AD163)+1),"")</f>
        <v/>
      </c>
      <c r="AE164" s="138" t="str">
        <f ca="1">IFERROR(CONCATENATE($D164,": ",INDIRECT(ADDRESS(COUNTIF($D$1:$D164,$D164)+3,COLUMN($AV163),4,1,$D164))),"")</f>
        <v/>
      </c>
      <c r="AF164" s="138" t="str">
        <f ca="1">IFERROR(INDIRECT(ADDRESS(COUNTIF($D$1:$D164,$D164)+3,COLUMN($AW163),4,1,$D164)),"")</f>
        <v/>
      </c>
    </row>
    <row r="165" spans="4:32" x14ac:dyDescent="0.25">
      <c r="D165" s="138">
        <f t="shared" si="10"/>
        <v>0</v>
      </c>
      <c r="E165" s="138" t="str">
        <f>CONCATENATE("Hinweis ",COUNTIF($D$1:D164,D165)+1)</f>
        <v>Hinweis 92</v>
      </c>
      <c r="F165" s="138" t="str">
        <f ca="1">IFERROR(IF(OR(AND(G165="",H165=""),AND(G165=0,H165=0),AND(G165=CONCATENATE(D165,": "),H165=""),AND(G165=CONCATENATE(D165,": "),H165=0)),"",MAX(F$1:F164)+1),"")</f>
        <v/>
      </c>
      <c r="G165" s="138" t="str">
        <f ca="1">IFERROR(CONCATENATE($D165,": ",INDIRECT(ADDRESS(COUNTIF($D$1:$D165,$D165)+3,COLUMN($AG164),4,1,$D165))),"")</f>
        <v/>
      </c>
      <c r="H165" s="138" t="str">
        <f ca="1">IFERROR(INDIRECT(ADDRESS(COUNTIF($D$1:$D165,$D165)+3,COLUMN($AH164),4,1,$D165)),"")</f>
        <v/>
      </c>
      <c r="I165" s="138" t="str">
        <f>CONCATENATE("Abweichung ",COUNTIF($D$1:D164,D165)+1)</f>
        <v>Abweichung 92</v>
      </c>
      <c r="J165" s="138" t="str">
        <f ca="1">IFERROR(IF(OR(AND(K165="",L165=""),AND(K165=0,L165=0),AND(K165=CONCATENATE($D165,": "),L165=""),AND(K165=CONCATENATE($D165,": "),L165=0)),"",MAX(J$1:J164)+1),"")</f>
        <v/>
      </c>
      <c r="K165" s="138" t="str">
        <f ca="1">IFERROR(CONCATENATE($D165,": ",INDIRECT(ADDRESS(COUNTIF($D$1:$D165,$D165)+3,COLUMN($AJ164),4,1,$D165))),"")</f>
        <v/>
      </c>
      <c r="L165" s="138" t="str">
        <f ca="1">IFERROR(INDIRECT(ADDRESS(COUNTIF($D$1:$D165,$D165)+3,COLUMN($AK164),4,1,$D165)),"")</f>
        <v/>
      </c>
      <c r="M165" s="138"/>
      <c r="N165" s="138"/>
      <c r="O165" s="138" t="str">
        <f t="shared" si="11"/>
        <v>Hinweis 92</v>
      </c>
      <c r="P165" s="138" t="str">
        <f ca="1">IFERROR(IF(OR(AND(Q165="",R165=""),AND(Q165=0,R165=0),AND(Q165=CONCATENATE($D165,": "),R165=""),AND(Q165=CONCATENATE($D165,": "),R165=0)),"",MAX(P$1:P164)+1),"")</f>
        <v/>
      </c>
      <c r="Q165" s="138" t="str">
        <f ca="1">IFERROR(CONCATENATE($D165,": ",INDIRECT(ADDRESS(COUNTIF($D$1:$D165,$D165)+3,COLUMN($AM164),4,1,$D165))),"")</f>
        <v/>
      </c>
      <c r="R165" s="138" t="str">
        <f ca="1">IFERROR(INDIRECT(ADDRESS(COUNTIF($D$1:$D165,$D165)+3,COLUMN($AN164),4,1,$D165)),"")</f>
        <v/>
      </c>
      <c r="S165" s="138" t="str">
        <f t="shared" si="12"/>
        <v>Abweichung 92</v>
      </c>
      <c r="T165" s="138" t="str">
        <f ca="1">IFERROR(IF(OR(AND(U165="",V165=""),AND(U165=0,V165=0),AND(U165=CONCATENATE($D165,": "),V165=""),AND(U165=CONCATENATE($D165,": "),V165=0)),"",MAX(T$1:T164)+1),"")</f>
        <v/>
      </c>
      <c r="U165" s="138" t="str">
        <f ca="1">IFERROR(CONCATENATE($D165,": ",INDIRECT(ADDRESS(COUNTIF($D$1:$D165,$D165)+3,COLUMN($AP164),4,1,$D165))),"")</f>
        <v/>
      </c>
      <c r="V165" s="138" t="str">
        <f ca="1">IFERROR(INDIRECT(ADDRESS(COUNTIF($D$1:$D165,$D165)+3,COLUMN($AQ164),4,1,$D165)),"")</f>
        <v/>
      </c>
      <c r="W165" s="138"/>
      <c r="X165" s="138"/>
      <c r="Y165" s="138">
        <f t="shared" si="13"/>
        <v>0</v>
      </c>
      <c r="Z165" s="138" t="str">
        <f ca="1">IFERROR(IF(OR(AND(AA165="",AB165=""),AND(AA165=0,AB165=0),AND(AA165=CONCATENATE($D165,": "),AB165=""),AND(AA165=CONCATENATE($D165,": "),AB165=0)),"",MAX(Z$1:Z164)+1),"")</f>
        <v/>
      </c>
      <c r="AA165" s="138" t="str">
        <f ca="1">IFERROR(CONCATENATE($D165,": ",INDIRECT(ADDRESS(COUNTIF($D$1:$D165,$D165)+3,COLUMN($AS164),4,1,$D165))),"")</f>
        <v/>
      </c>
      <c r="AB165" s="138" t="str">
        <f ca="1">IFERROR(INDIRECT(ADDRESS(COUNTIF($D$1:$D165,$D165)+3,COLUMN($AT164),4,1,$D165)),"")</f>
        <v/>
      </c>
      <c r="AC165" s="138" t="str">
        <f t="shared" ca="1" si="14"/>
        <v/>
      </c>
      <c r="AD165" s="138" t="str">
        <f ca="1">IFERROR(IF(OR(AND(AE165="",AF165=""),AND(AE165=0,AF165=0),AND(AE165=CONCATENATE($D165,": "),AF165=""),AND(AE165=CONCATENATE($D165,": "),AF165=0)),"",MAX(AD$1:AD164)+1),"")</f>
        <v/>
      </c>
      <c r="AE165" s="138" t="str">
        <f ca="1">IFERROR(CONCATENATE($D165,": ",INDIRECT(ADDRESS(COUNTIF($D$1:$D165,$D165)+3,COLUMN($AV164),4,1,$D165))),"")</f>
        <v/>
      </c>
      <c r="AF165" s="138" t="str">
        <f ca="1">IFERROR(INDIRECT(ADDRESS(COUNTIF($D$1:$D165,$D165)+3,COLUMN($AW164),4,1,$D165)),"")</f>
        <v/>
      </c>
    </row>
    <row r="166" spans="4:32" x14ac:dyDescent="0.25">
      <c r="D166" s="138">
        <f t="shared" si="10"/>
        <v>0</v>
      </c>
      <c r="E166" s="138" t="str">
        <f>CONCATENATE("Hinweis ",COUNTIF($D$1:D165,D166)+1)</f>
        <v>Hinweis 93</v>
      </c>
      <c r="F166" s="138" t="str">
        <f ca="1">IFERROR(IF(OR(AND(G166="",H166=""),AND(G166=0,H166=0),AND(G166=CONCATENATE(D166,": "),H166=""),AND(G166=CONCATENATE(D166,": "),H166=0)),"",MAX(F$1:F165)+1),"")</f>
        <v/>
      </c>
      <c r="G166" s="138" t="str">
        <f ca="1">IFERROR(CONCATENATE($D166,": ",INDIRECT(ADDRESS(COUNTIF($D$1:$D166,$D166)+3,COLUMN($AG165),4,1,$D166))),"")</f>
        <v/>
      </c>
      <c r="H166" s="138" t="str">
        <f ca="1">IFERROR(INDIRECT(ADDRESS(COUNTIF($D$1:$D166,$D166)+3,COLUMN($AH165),4,1,$D166)),"")</f>
        <v/>
      </c>
      <c r="I166" s="138" t="str">
        <f>CONCATENATE("Abweichung ",COUNTIF($D$1:D165,D166)+1)</f>
        <v>Abweichung 93</v>
      </c>
      <c r="J166" s="138" t="str">
        <f ca="1">IFERROR(IF(OR(AND(K166="",L166=""),AND(K166=0,L166=0),AND(K166=CONCATENATE($D166,": "),L166=""),AND(K166=CONCATENATE($D166,": "),L166=0)),"",MAX(J$1:J165)+1),"")</f>
        <v/>
      </c>
      <c r="K166" s="138" t="str">
        <f ca="1">IFERROR(CONCATENATE($D166,": ",INDIRECT(ADDRESS(COUNTIF($D$1:$D166,$D166)+3,COLUMN($AJ165),4,1,$D166))),"")</f>
        <v/>
      </c>
      <c r="L166" s="138" t="str">
        <f ca="1">IFERROR(INDIRECT(ADDRESS(COUNTIF($D$1:$D166,$D166)+3,COLUMN($AK165),4,1,$D166)),"")</f>
        <v/>
      </c>
      <c r="M166" s="138"/>
      <c r="N166" s="138"/>
      <c r="O166" s="138" t="str">
        <f t="shared" si="11"/>
        <v>Hinweis 93</v>
      </c>
      <c r="P166" s="138" t="str">
        <f ca="1">IFERROR(IF(OR(AND(Q166="",R166=""),AND(Q166=0,R166=0),AND(Q166=CONCATENATE($D166,": "),R166=""),AND(Q166=CONCATENATE($D166,": "),R166=0)),"",MAX(P$1:P165)+1),"")</f>
        <v/>
      </c>
      <c r="Q166" s="138" t="str">
        <f ca="1">IFERROR(CONCATENATE($D166,": ",INDIRECT(ADDRESS(COUNTIF($D$1:$D166,$D166)+3,COLUMN($AM165),4,1,$D166))),"")</f>
        <v/>
      </c>
      <c r="R166" s="138" t="str">
        <f ca="1">IFERROR(INDIRECT(ADDRESS(COUNTIF($D$1:$D166,$D166)+3,COLUMN($AN165),4,1,$D166)),"")</f>
        <v/>
      </c>
      <c r="S166" s="138" t="str">
        <f t="shared" si="12"/>
        <v>Abweichung 93</v>
      </c>
      <c r="T166" s="138" t="str">
        <f ca="1">IFERROR(IF(OR(AND(U166="",V166=""),AND(U166=0,V166=0),AND(U166=CONCATENATE($D166,": "),V166=""),AND(U166=CONCATENATE($D166,": "),V166=0)),"",MAX(T$1:T165)+1),"")</f>
        <v/>
      </c>
      <c r="U166" s="138" t="str">
        <f ca="1">IFERROR(CONCATENATE($D166,": ",INDIRECT(ADDRESS(COUNTIF($D$1:$D166,$D166)+3,COLUMN($AP165),4,1,$D166))),"")</f>
        <v/>
      </c>
      <c r="V166" s="138" t="str">
        <f ca="1">IFERROR(INDIRECT(ADDRESS(COUNTIF($D$1:$D166,$D166)+3,COLUMN($AQ165),4,1,$D166)),"")</f>
        <v/>
      </c>
      <c r="W166" s="138"/>
      <c r="X166" s="138"/>
      <c r="Y166" s="138">
        <f t="shared" si="13"/>
        <v>0</v>
      </c>
      <c r="Z166" s="138" t="str">
        <f ca="1">IFERROR(IF(OR(AND(AA166="",AB166=""),AND(AA166=0,AB166=0),AND(AA166=CONCATENATE($D166,": "),AB166=""),AND(AA166=CONCATENATE($D166,": "),AB166=0)),"",MAX(Z$1:Z165)+1),"")</f>
        <v/>
      </c>
      <c r="AA166" s="138" t="str">
        <f ca="1">IFERROR(CONCATENATE($D166,": ",INDIRECT(ADDRESS(COUNTIF($D$1:$D166,$D166)+3,COLUMN($AS165),4,1,$D166))),"")</f>
        <v/>
      </c>
      <c r="AB166" s="138" t="str">
        <f ca="1">IFERROR(INDIRECT(ADDRESS(COUNTIF($D$1:$D166,$D166)+3,COLUMN($AT165),4,1,$D166)),"")</f>
        <v/>
      </c>
      <c r="AC166" s="138" t="str">
        <f t="shared" ca="1" si="14"/>
        <v/>
      </c>
      <c r="AD166" s="138" t="str">
        <f ca="1">IFERROR(IF(OR(AND(AE166="",AF166=""),AND(AE166=0,AF166=0),AND(AE166=CONCATENATE($D166,": "),AF166=""),AND(AE166=CONCATENATE($D166,": "),AF166=0)),"",MAX(AD$1:AD165)+1),"")</f>
        <v/>
      </c>
      <c r="AE166" s="138" t="str">
        <f ca="1">IFERROR(CONCATENATE($D166,": ",INDIRECT(ADDRESS(COUNTIF($D$1:$D166,$D166)+3,COLUMN($AV165),4,1,$D166))),"")</f>
        <v/>
      </c>
      <c r="AF166" s="138" t="str">
        <f ca="1">IFERROR(INDIRECT(ADDRESS(COUNTIF($D$1:$D166,$D166)+3,COLUMN($AW165),4,1,$D166)),"")</f>
        <v/>
      </c>
    </row>
    <row r="167" spans="4:32" x14ac:dyDescent="0.25">
      <c r="D167" s="138">
        <f t="shared" si="10"/>
        <v>0</v>
      </c>
      <c r="E167" s="138" t="str">
        <f>CONCATENATE("Hinweis ",COUNTIF($D$1:D166,D167)+1)</f>
        <v>Hinweis 94</v>
      </c>
      <c r="F167" s="138" t="str">
        <f ca="1">IFERROR(IF(OR(AND(G167="",H167=""),AND(G167=0,H167=0),AND(G167=CONCATENATE(D167,": "),H167=""),AND(G167=CONCATENATE(D167,": "),H167=0)),"",MAX(F$1:F166)+1),"")</f>
        <v/>
      </c>
      <c r="G167" s="138" t="str">
        <f ca="1">IFERROR(CONCATENATE($D167,": ",INDIRECT(ADDRESS(COUNTIF($D$1:$D167,$D167)+3,COLUMN($AG166),4,1,$D167))),"")</f>
        <v/>
      </c>
      <c r="H167" s="138" t="str">
        <f ca="1">IFERROR(INDIRECT(ADDRESS(COUNTIF($D$1:$D167,$D167)+3,COLUMN($AH166),4,1,$D167)),"")</f>
        <v/>
      </c>
      <c r="I167" s="138" t="str">
        <f>CONCATENATE("Abweichung ",COUNTIF($D$1:D166,D167)+1)</f>
        <v>Abweichung 94</v>
      </c>
      <c r="J167" s="138" t="str">
        <f ca="1">IFERROR(IF(OR(AND(K167="",L167=""),AND(K167=0,L167=0),AND(K167=CONCATENATE($D167,": "),L167=""),AND(K167=CONCATENATE($D167,": "),L167=0)),"",MAX(J$1:J166)+1),"")</f>
        <v/>
      </c>
      <c r="K167" s="138" t="str">
        <f ca="1">IFERROR(CONCATENATE($D167,": ",INDIRECT(ADDRESS(COUNTIF($D$1:$D167,$D167)+3,COLUMN($AJ166),4,1,$D167))),"")</f>
        <v/>
      </c>
      <c r="L167" s="138" t="str">
        <f ca="1">IFERROR(INDIRECT(ADDRESS(COUNTIF($D$1:$D167,$D167)+3,COLUMN($AK166),4,1,$D167)),"")</f>
        <v/>
      </c>
      <c r="M167" s="138"/>
      <c r="N167" s="138"/>
      <c r="O167" s="138" t="str">
        <f t="shared" si="11"/>
        <v>Hinweis 94</v>
      </c>
      <c r="P167" s="138" t="str">
        <f ca="1">IFERROR(IF(OR(AND(Q167="",R167=""),AND(Q167=0,R167=0),AND(Q167=CONCATENATE($D167,": "),R167=""),AND(Q167=CONCATENATE($D167,": "),R167=0)),"",MAX(P$1:P166)+1),"")</f>
        <v/>
      </c>
      <c r="Q167" s="138" t="str">
        <f ca="1">IFERROR(CONCATENATE($D167,": ",INDIRECT(ADDRESS(COUNTIF($D$1:$D167,$D167)+3,COLUMN($AM166),4,1,$D167))),"")</f>
        <v/>
      </c>
      <c r="R167" s="138" t="str">
        <f ca="1">IFERROR(INDIRECT(ADDRESS(COUNTIF($D$1:$D167,$D167)+3,COLUMN($AN166),4,1,$D167)),"")</f>
        <v/>
      </c>
      <c r="S167" s="138" t="str">
        <f t="shared" si="12"/>
        <v>Abweichung 94</v>
      </c>
      <c r="T167" s="138" t="str">
        <f ca="1">IFERROR(IF(OR(AND(U167="",V167=""),AND(U167=0,V167=0),AND(U167=CONCATENATE($D167,": "),V167=""),AND(U167=CONCATENATE($D167,": "),V167=0)),"",MAX(T$1:T166)+1),"")</f>
        <v/>
      </c>
      <c r="U167" s="138" t="str">
        <f ca="1">IFERROR(CONCATENATE($D167,": ",INDIRECT(ADDRESS(COUNTIF($D$1:$D167,$D167)+3,COLUMN($AP166),4,1,$D167))),"")</f>
        <v/>
      </c>
      <c r="V167" s="138" t="str">
        <f ca="1">IFERROR(INDIRECT(ADDRESS(COUNTIF($D$1:$D167,$D167)+3,COLUMN($AQ166),4,1,$D167)),"")</f>
        <v/>
      </c>
      <c r="W167" s="138"/>
      <c r="X167" s="138"/>
      <c r="Y167" s="138">
        <f t="shared" si="13"/>
        <v>0</v>
      </c>
      <c r="Z167" s="138" t="str">
        <f ca="1">IFERROR(IF(OR(AND(AA167="",AB167=""),AND(AA167=0,AB167=0),AND(AA167=CONCATENATE($D167,": "),AB167=""),AND(AA167=CONCATENATE($D167,": "),AB167=0)),"",MAX(Z$1:Z166)+1),"")</f>
        <v/>
      </c>
      <c r="AA167" s="138" t="str">
        <f ca="1">IFERROR(CONCATENATE($D167,": ",INDIRECT(ADDRESS(COUNTIF($D$1:$D167,$D167)+3,COLUMN($AS166),4,1,$D167))),"")</f>
        <v/>
      </c>
      <c r="AB167" s="138" t="str">
        <f ca="1">IFERROR(INDIRECT(ADDRESS(COUNTIF($D$1:$D167,$D167)+3,COLUMN($AT166),4,1,$D167)),"")</f>
        <v/>
      </c>
      <c r="AC167" s="138" t="str">
        <f t="shared" ca="1" si="14"/>
        <v/>
      </c>
      <c r="AD167" s="138" t="str">
        <f ca="1">IFERROR(IF(OR(AND(AE167="",AF167=""),AND(AE167=0,AF167=0),AND(AE167=CONCATENATE($D167,": "),AF167=""),AND(AE167=CONCATENATE($D167,": "),AF167=0)),"",MAX(AD$1:AD166)+1),"")</f>
        <v/>
      </c>
      <c r="AE167" s="138" t="str">
        <f ca="1">IFERROR(CONCATENATE($D167,": ",INDIRECT(ADDRESS(COUNTIF($D$1:$D167,$D167)+3,COLUMN($AV166),4,1,$D167))),"")</f>
        <v/>
      </c>
      <c r="AF167" s="138" t="str">
        <f ca="1">IFERROR(INDIRECT(ADDRESS(COUNTIF($D$1:$D167,$D167)+3,COLUMN($AW166),4,1,$D167)),"")</f>
        <v/>
      </c>
    </row>
    <row r="168" spans="4:32" x14ac:dyDescent="0.25">
      <c r="D168" s="138">
        <f t="shared" si="10"/>
        <v>0</v>
      </c>
      <c r="E168" s="138" t="str">
        <f>CONCATENATE("Hinweis ",COUNTIF($D$1:D167,D168)+1)</f>
        <v>Hinweis 95</v>
      </c>
      <c r="F168" s="138" t="str">
        <f ca="1">IFERROR(IF(OR(AND(G168="",H168=""),AND(G168=0,H168=0),AND(G168=CONCATENATE(D168,": "),H168=""),AND(G168=CONCATENATE(D168,": "),H168=0)),"",MAX(F$1:F167)+1),"")</f>
        <v/>
      </c>
      <c r="G168" s="138" t="str">
        <f ca="1">IFERROR(CONCATENATE($D168,": ",INDIRECT(ADDRESS(COUNTIF($D$1:$D168,$D168)+3,COLUMN($AG167),4,1,$D168))),"")</f>
        <v/>
      </c>
      <c r="H168" s="138" t="str">
        <f ca="1">IFERROR(INDIRECT(ADDRESS(COUNTIF($D$1:$D168,$D168)+3,COLUMN($AH167),4,1,$D168)),"")</f>
        <v/>
      </c>
      <c r="I168" s="138" t="str">
        <f>CONCATENATE("Abweichung ",COUNTIF($D$1:D167,D168)+1)</f>
        <v>Abweichung 95</v>
      </c>
      <c r="J168" s="138" t="str">
        <f ca="1">IFERROR(IF(OR(AND(K168="",L168=""),AND(K168=0,L168=0),AND(K168=CONCATENATE($D168,": "),L168=""),AND(K168=CONCATENATE($D168,": "),L168=0)),"",MAX(J$1:J167)+1),"")</f>
        <v/>
      </c>
      <c r="K168" s="138" t="str">
        <f ca="1">IFERROR(CONCATENATE($D168,": ",INDIRECT(ADDRESS(COUNTIF($D$1:$D168,$D168)+3,COLUMN($AJ167),4,1,$D168))),"")</f>
        <v/>
      </c>
      <c r="L168" s="138" t="str">
        <f ca="1">IFERROR(INDIRECT(ADDRESS(COUNTIF($D$1:$D168,$D168)+3,COLUMN($AK167),4,1,$D168)),"")</f>
        <v/>
      </c>
      <c r="M168" s="138"/>
      <c r="N168" s="138"/>
      <c r="O168" s="138" t="str">
        <f t="shared" si="11"/>
        <v>Hinweis 95</v>
      </c>
      <c r="P168" s="138" t="str">
        <f ca="1">IFERROR(IF(OR(AND(Q168="",R168=""),AND(Q168=0,R168=0),AND(Q168=CONCATENATE($D168,": "),R168=""),AND(Q168=CONCATENATE($D168,": "),R168=0)),"",MAX(P$1:P167)+1),"")</f>
        <v/>
      </c>
      <c r="Q168" s="138" t="str">
        <f ca="1">IFERROR(CONCATENATE($D168,": ",INDIRECT(ADDRESS(COUNTIF($D$1:$D168,$D168)+3,COLUMN($AM167),4,1,$D168))),"")</f>
        <v/>
      </c>
      <c r="R168" s="138" t="str">
        <f ca="1">IFERROR(INDIRECT(ADDRESS(COUNTIF($D$1:$D168,$D168)+3,COLUMN($AN167),4,1,$D168)),"")</f>
        <v/>
      </c>
      <c r="S168" s="138" t="str">
        <f t="shared" si="12"/>
        <v>Abweichung 95</v>
      </c>
      <c r="T168" s="138" t="str">
        <f ca="1">IFERROR(IF(OR(AND(U168="",V168=""),AND(U168=0,V168=0),AND(U168=CONCATENATE($D168,": "),V168=""),AND(U168=CONCATENATE($D168,": "),V168=0)),"",MAX(T$1:T167)+1),"")</f>
        <v/>
      </c>
      <c r="U168" s="138" t="str">
        <f ca="1">IFERROR(CONCATENATE($D168,": ",INDIRECT(ADDRESS(COUNTIF($D$1:$D168,$D168)+3,COLUMN($AP167),4,1,$D168))),"")</f>
        <v/>
      </c>
      <c r="V168" s="138" t="str">
        <f ca="1">IFERROR(INDIRECT(ADDRESS(COUNTIF($D$1:$D168,$D168)+3,COLUMN($AQ167),4,1,$D168)),"")</f>
        <v/>
      </c>
      <c r="W168" s="138"/>
      <c r="X168" s="138"/>
      <c r="Y168" s="138">
        <f t="shared" si="13"/>
        <v>0</v>
      </c>
      <c r="Z168" s="138" t="str">
        <f ca="1">IFERROR(IF(OR(AND(AA168="",AB168=""),AND(AA168=0,AB168=0),AND(AA168=CONCATENATE($D168,": "),AB168=""),AND(AA168=CONCATENATE($D168,": "),AB168=0)),"",MAX(Z$1:Z167)+1),"")</f>
        <v/>
      </c>
      <c r="AA168" s="138" t="str">
        <f ca="1">IFERROR(CONCATENATE($D168,": ",INDIRECT(ADDRESS(COUNTIF($D$1:$D168,$D168)+3,COLUMN($AS167),4,1,$D168))),"")</f>
        <v/>
      </c>
      <c r="AB168" s="138" t="str">
        <f ca="1">IFERROR(INDIRECT(ADDRESS(COUNTIF($D$1:$D168,$D168)+3,COLUMN($AT167),4,1,$D168)),"")</f>
        <v/>
      </c>
      <c r="AC168" s="138" t="str">
        <f t="shared" ca="1" si="14"/>
        <v/>
      </c>
      <c r="AD168" s="138" t="str">
        <f ca="1">IFERROR(IF(OR(AND(AE168="",AF168=""),AND(AE168=0,AF168=0),AND(AE168=CONCATENATE($D168,": "),AF168=""),AND(AE168=CONCATENATE($D168,": "),AF168=0)),"",MAX(AD$1:AD167)+1),"")</f>
        <v/>
      </c>
      <c r="AE168" s="138" t="str">
        <f ca="1">IFERROR(CONCATENATE($D168,": ",INDIRECT(ADDRESS(COUNTIF($D$1:$D168,$D168)+3,COLUMN($AV167),4,1,$D168))),"")</f>
        <v/>
      </c>
      <c r="AF168" s="138" t="str">
        <f ca="1">IFERROR(INDIRECT(ADDRESS(COUNTIF($D$1:$D168,$D168)+3,COLUMN($AW167),4,1,$D168)),"")</f>
        <v/>
      </c>
    </row>
    <row r="169" spans="4:32" x14ac:dyDescent="0.25">
      <c r="D169" s="138">
        <f t="shared" si="10"/>
        <v>0</v>
      </c>
      <c r="E169" s="138" t="str">
        <f>CONCATENATE("Hinweis ",COUNTIF($D$1:D168,D169)+1)</f>
        <v>Hinweis 96</v>
      </c>
      <c r="F169" s="138" t="str">
        <f ca="1">IFERROR(IF(OR(AND(G169="",H169=""),AND(G169=0,H169=0),AND(G169=CONCATENATE(D169,": "),H169=""),AND(G169=CONCATENATE(D169,": "),H169=0)),"",MAX(F$1:F168)+1),"")</f>
        <v/>
      </c>
      <c r="G169" s="138" t="str">
        <f ca="1">IFERROR(CONCATENATE($D169,": ",INDIRECT(ADDRESS(COUNTIF($D$1:$D169,$D169)+3,COLUMN($AG168),4,1,$D169))),"")</f>
        <v/>
      </c>
      <c r="H169" s="138" t="str">
        <f ca="1">IFERROR(INDIRECT(ADDRESS(COUNTIF($D$1:$D169,$D169)+3,COLUMN($AH168),4,1,$D169)),"")</f>
        <v/>
      </c>
      <c r="I169" s="138" t="str">
        <f>CONCATENATE("Abweichung ",COUNTIF($D$1:D168,D169)+1)</f>
        <v>Abweichung 96</v>
      </c>
      <c r="J169" s="138" t="str">
        <f ca="1">IFERROR(IF(OR(AND(K169="",L169=""),AND(K169=0,L169=0),AND(K169=CONCATENATE($D169,": "),L169=""),AND(K169=CONCATENATE($D169,": "),L169=0)),"",MAX(J$1:J168)+1),"")</f>
        <v/>
      </c>
      <c r="K169" s="138" t="str">
        <f ca="1">IFERROR(CONCATENATE($D169,": ",INDIRECT(ADDRESS(COUNTIF($D$1:$D169,$D169)+3,COLUMN($AJ168),4,1,$D169))),"")</f>
        <v/>
      </c>
      <c r="L169" s="138" t="str">
        <f ca="1">IFERROR(INDIRECT(ADDRESS(COUNTIF($D$1:$D169,$D169)+3,COLUMN($AK168),4,1,$D169)),"")</f>
        <v/>
      </c>
      <c r="M169" s="138"/>
      <c r="N169" s="138"/>
      <c r="O169" s="138" t="str">
        <f t="shared" si="11"/>
        <v>Hinweis 96</v>
      </c>
      <c r="P169" s="138" t="str">
        <f ca="1">IFERROR(IF(OR(AND(Q169="",R169=""),AND(Q169=0,R169=0),AND(Q169=CONCATENATE($D169,": "),R169=""),AND(Q169=CONCATENATE($D169,": "),R169=0)),"",MAX(P$1:P168)+1),"")</f>
        <v/>
      </c>
      <c r="Q169" s="138" t="str">
        <f ca="1">IFERROR(CONCATENATE($D169,": ",INDIRECT(ADDRESS(COUNTIF($D$1:$D169,$D169)+3,COLUMN($AM168),4,1,$D169))),"")</f>
        <v/>
      </c>
      <c r="R169" s="138" t="str">
        <f ca="1">IFERROR(INDIRECT(ADDRESS(COUNTIF($D$1:$D169,$D169)+3,COLUMN($AN168),4,1,$D169)),"")</f>
        <v/>
      </c>
      <c r="S169" s="138" t="str">
        <f t="shared" si="12"/>
        <v>Abweichung 96</v>
      </c>
      <c r="T169" s="138" t="str">
        <f ca="1">IFERROR(IF(OR(AND(U169="",V169=""),AND(U169=0,V169=0),AND(U169=CONCATENATE($D169,": "),V169=""),AND(U169=CONCATENATE($D169,": "),V169=0)),"",MAX(T$1:T168)+1),"")</f>
        <v/>
      </c>
      <c r="U169" s="138" t="str">
        <f ca="1">IFERROR(CONCATENATE($D169,": ",INDIRECT(ADDRESS(COUNTIF($D$1:$D169,$D169)+3,COLUMN($AP168),4,1,$D169))),"")</f>
        <v/>
      </c>
      <c r="V169" s="138" t="str">
        <f ca="1">IFERROR(INDIRECT(ADDRESS(COUNTIF($D$1:$D169,$D169)+3,COLUMN($AQ168),4,1,$D169)),"")</f>
        <v/>
      </c>
      <c r="W169" s="138"/>
      <c r="X169" s="138"/>
      <c r="Y169" s="138">
        <f t="shared" si="13"/>
        <v>0</v>
      </c>
      <c r="Z169" s="138" t="str">
        <f ca="1">IFERROR(IF(OR(AND(AA169="",AB169=""),AND(AA169=0,AB169=0),AND(AA169=CONCATENATE($D169,": "),AB169=""),AND(AA169=CONCATENATE($D169,": "),AB169=0)),"",MAX(Z$1:Z168)+1),"")</f>
        <v/>
      </c>
      <c r="AA169" s="138" t="str">
        <f ca="1">IFERROR(CONCATENATE($D169,": ",INDIRECT(ADDRESS(COUNTIF($D$1:$D169,$D169)+3,COLUMN($AS168),4,1,$D169))),"")</f>
        <v/>
      </c>
      <c r="AB169" s="138" t="str">
        <f ca="1">IFERROR(INDIRECT(ADDRESS(COUNTIF($D$1:$D169,$D169)+3,COLUMN($AT168),4,1,$D169)),"")</f>
        <v/>
      </c>
      <c r="AC169" s="138" t="str">
        <f t="shared" ca="1" si="14"/>
        <v/>
      </c>
      <c r="AD169" s="138" t="str">
        <f ca="1">IFERROR(IF(OR(AND(AE169="",AF169=""),AND(AE169=0,AF169=0),AND(AE169=CONCATENATE($D169,": "),AF169=""),AND(AE169=CONCATENATE($D169,": "),AF169=0)),"",MAX(AD$1:AD168)+1),"")</f>
        <v/>
      </c>
      <c r="AE169" s="138" t="str">
        <f ca="1">IFERROR(CONCATENATE($D169,": ",INDIRECT(ADDRESS(COUNTIF($D$1:$D169,$D169)+3,COLUMN($AV168),4,1,$D169))),"")</f>
        <v/>
      </c>
      <c r="AF169" s="138" t="str">
        <f ca="1">IFERROR(INDIRECT(ADDRESS(COUNTIF($D$1:$D169,$D169)+3,COLUMN($AW168),4,1,$D169)),"")</f>
        <v/>
      </c>
    </row>
    <row r="170" spans="4:32" x14ac:dyDescent="0.25">
      <c r="D170" s="138">
        <f t="shared" si="10"/>
        <v>0</v>
      </c>
      <c r="E170" s="138" t="str">
        <f>CONCATENATE("Hinweis ",COUNTIF($D$1:D169,D170)+1)</f>
        <v>Hinweis 97</v>
      </c>
      <c r="F170" s="138" t="str">
        <f ca="1">IFERROR(IF(OR(AND(G170="",H170=""),AND(G170=0,H170=0),AND(G170=CONCATENATE(D170,": "),H170=""),AND(G170=CONCATENATE(D170,": "),H170=0)),"",MAX(F$1:F169)+1),"")</f>
        <v/>
      </c>
      <c r="G170" s="138" t="str">
        <f ca="1">IFERROR(CONCATENATE($D170,": ",INDIRECT(ADDRESS(COUNTIF($D$1:$D170,$D170)+3,COLUMN($AG169),4,1,$D170))),"")</f>
        <v/>
      </c>
      <c r="H170" s="138" t="str">
        <f ca="1">IFERROR(INDIRECT(ADDRESS(COUNTIF($D$1:$D170,$D170)+3,COLUMN($AH169),4,1,$D170)),"")</f>
        <v/>
      </c>
      <c r="I170" s="138" t="str">
        <f>CONCATENATE("Abweichung ",COUNTIF($D$1:D169,D170)+1)</f>
        <v>Abweichung 97</v>
      </c>
      <c r="J170" s="138" t="str">
        <f ca="1">IFERROR(IF(OR(AND(K170="",L170=""),AND(K170=0,L170=0),AND(K170=CONCATENATE($D170,": "),L170=""),AND(K170=CONCATENATE($D170,": "),L170=0)),"",MAX(J$1:J169)+1),"")</f>
        <v/>
      </c>
      <c r="K170" s="138" t="str">
        <f ca="1">IFERROR(CONCATENATE($D170,": ",INDIRECT(ADDRESS(COUNTIF($D$1:$D170,$D170)+3,COLUMN($AJ169),4,1,$D170))),"")</f>
        <v/>
      </c>
      <c r="L170" s="138" t="str">
        <f ca="1">IFERROR(INDIRECT(ADDRESS(COUNTIF($D$1:$D170,$D170)+3,COLUMN($AK169),4,1,$D170)),"")</f>
        <v/>
      </c>
      <c r="M170" s="138"/>
      <c r="N170" s="138"/>
      <c r="O170" s="138" t="str">
        <f t="shared" si="11"/>
        <v>Hinweis 97</v>
      </c>
      <c r="P170" s="138" t="str">
        <f ca="1">IFERROR(IF(OR(AND(Q170="",R170=""),AND(Q170=0,R170=0),AND(Q170=CONCATENATE($D170,": "),R170=""),AND(Q170=CONCATENATE($D170,": "),R170=0)),"",MAX(P$1:P169)+1),"")</f>
        <v/>
      </c>
      <c r="Q170" s="138" t="str">
        <f ca="1">IFERROR(CONCATENATE($D170,": ",INDIRECT(ADDRESS(COUNTIF($D$1:$D170,$D170)+3,COLUMN($AM169),4,1,$D170))),"")</f>
        <v/>
      </c>
      <c r="R170" s="138" t="str">
        <f ca="1">IFERROR(INDIRECT(ADDRESS(COUNTIF($D$1:$D170,$D170)+3,COLUMN($AN169),4,1,$D170)),"")</f>
        <v/>
      </c>
      <c r="S170" s="138" t="str">
        <f t="shared" si="12"/>
        <v>Abweichung 97</v>
      </c>
      <c r="T170" s="138" t="str">
        <f ca="1">IFERROR(IF(OR(AND(U170="",V170=""),AND(U170=0,V170=0),AND(U170=CONCATENATE($D170,": "),V170=""),AND(U170=CONCATENATE($D170,": "),V170=0)),"",MAX(T$1:T169)+1),"")</f>
        <v/>
      </c>
      <c r="U170" s="138" t="str">
        <f ca="1">IFERROR(CONCATENATE($D170,": ",INDIRECT(ADDRESS(COUNTIF($D$1:$D170,$D170)+3,COLUMN($AP169),4,1,$D170))),"")</f>
        <v/>
      </c>
      <c r="V170" s="138" t="str">
        <f ca="1">IFERROR(INDIRECT(ADDRESS(COUNTIF($D$1:$D170,$D170)+3,COLUMN($AQ169),4,1,$D170)),"")</f>
        <v/>
      </c>
      <c r="W170" s="138"/>
      <c r="X170" s="138"/>
      <c r="Y170" s="138">
        <f t="shared" si="13"/>
        <v>0</v>
      </c>
      <c r="Z170" s="138" t="str">
        <f ca="1">IFERROR(IF(OR(AND(AA170="",AB170=""),AND(AA170=0,AB170=0),AND(AA170=CONCATENATE($D170,": "),AB170=""),AND(AA170=CONCATENATE($D170,": "),AB170=0)),"",MAX(Z$1:Z169)+1),"")</f>
        <v/>
      </c>
      <c r="AA170" s="138" t="str">
        <f ca="1">IFERROR(CONCATENATE($D170,": ",INDIRECT(ADDRESS(COUNTIF($D$1:$D170,$D170)+3,COLUMN($AS169),4,1,$D170))),"")</f>
        <v/>
      </c>
      <c r="AB170" s="138" t="str">
        <f ca="1">IFERROR(INDIRECT(ADDRESS(COUNTIF($D$1:$D170,$D170)+3,COLUMN($AT169),4,1,$D170)),"")</f>
        <v/>
      </c>
      <c r="AC170" s="138" t="str">
        <f t="shared" ca="1" si="14"/>
        <v/>
      </c>
      <c r="AD170" s="138" t="str">
        <f ca="1">IFERROR(IF(OR(AND(AE170="",AF170=""),AND(AE170=0,AF170=0),AND(AE170=CONCATENATE($D170,": "),AF170=""),AND(AE170=CONCATENATE($D170,": "),AF170=0)),"",MAX(AD$1:AD169)+1),"")</f>
        <v/>
      </c>
      <c r="AE170" s="138" t="str">
        <f ca="1">IFERROR(CONCATENATE($D170,": ",INDIRECT(ADDRESS(COUNTIF($D$1:$D170,$D170)+3,COLUMN($AV169),4,1,$D170))),"")</f>
        <v/>
      </c>
      <c r="AF170" s="138" t="str">
        <f ca="1">IFERROR(INDIRECT(ADDRESS(COUNTIF($D$1:$D170,$D170)+3,COLUMN($AW169),4,1,$D170)),"")</f>
        <v/>
      </c>
    </row>
    <row r="171" spans="4:32" x14ac:dyDescent="0.25">
      <c r="D171" s="138">
        <f t="shared" si="10"/>
        <v>0</v>
      </c>
      <c r="E171" s="138" t="str">
        <f>CONCATENATE("Hinweis ",COUNTIF($D$1:D170,D171)+1)</f>
        <v>Hinweis 98</v>
      </c>
      <c r="F171" s="138" t="str">
        <f ca="1">IFERROR(IF(OR(AND(G171="",H171=""),AND(G171=0,H171=0),AND(G171=CONCATENATE(D171,": "),H171=""),AND(G171=CONCATENATE(D171,": "),H171=0)),"",MAX(F$1:F170)+1),"")</f>
        <v/>
      </c>
      <c r="G171" s="138" t="str">
        <f ca="1">IFERROR(CONCATENATE($D171,": ",INDIRECT(ADDRESS(COUNTIF($D$1:$D171,$D171)+3,COLUMN($AG170),4,1,$D171))),"")</f>
        <v/>
      </c>
      <c r="H171" s="138" t="str">
        <f ca="1">IFERROR(INDIRECT(ADDRESS(COUNTIF($D$1:$D171,$D171)+3,COLUMN($AH170),4,1,$D171)),"")</f>
        <v/>
      </c>
      <c r="I171" s="138" t="str">
        <f>CONCATENATE("Abweichung ",COUNTIF($D$1:D170,D171)+1)</f>
        <v>Abweichung 98</v>
      </c>
      <c r="J171" s="138" t="str">
        <f ca="1">IFERROR(IF(OR(AND(K171="",L171=""),AND(K171=0,L171=0),AND(K171=CONCATENATE($D171,": "),L171=""),AND(K171=CONCATENATE($D171,": "),L171=0)),"",MAX(J$1:J170)+1),"")</f>
        <v/>
      </c>
      <c r="K171" s="138" t="str">
        <f ca="1">IFERROR(CONCATENATE($D171,": ",INDIRECT(ADDRESS(COUNTIF($D$1:$D171,$D171)+3,COLUMN($AJ170),4,1,$D171))),"")</f>
        <v/>
      </c>
      <c r="L171" s="138" t="str">
        <f ca="1">IFERROR(INDIRECT(ADDRESS(COUNTIF($D$1:$D171,$D171)+3,COLUMN($AK170),4,1,$D171)),"")</f>
        <v/>
      </c>
      <c r="M171" s="138"/>
      <c r="N171" s="138"/>
      <c r="O171" s="138" t="str">
        <f t="shared" si="11"/>
        <v>Hinweis 98</v>
      </c>
      <c r="P171" s="138" t="str">
        <f ca="1">IFERROR(IF(OR(AND(Q171="",R171=""),AND(Q171=0,R171=0),AND(Q171=CONCATENATE($D171,": "),R171=""),AND(Q171=CONCATENATE($D171,": "),R171=0)),"",MAX(P$1:P170)+1),"")</f>
        <v/>
      </c>
      <c r="Q171" s="138" t="str">
        <f ca="1">IFERROR(CONCATENATE($D171,": ",INDIRECT(ADDRESS(COUNTIF($D$1:$D171,$D171)+3,COLUMN($AM170),4,1,$D171))),"")</f>
        <v/>
      </c>
      <c r="R171" s="138" t="str">
        <f ca="1">IFERROR(INDIRECT(ADDRESS(COUNTIF($D$1:$D171,$D171)+3,COLUMN($AN170),4,1,$D171)),"")</f>
        <v/>
      </c>
      <c r="S171" s="138" t="str">
        <f t="shared" si="12"/>
        <v>Abweichung 98</v>
      </c>
      <c r="T171" s="138" t="str">
        <f ca="1">IFERROR(IF(OR(AND(U171="",V171=""),AND(U171=0,V171=0),AND(U171=CONCATENATE($D171,": "),V171=""),AND(U171=CONCATENATE($D171,": "),V171=0)),"",MAX(T$1:T170)+1),"")</f>
        <v/>
      </c>
      <c r="U171" s="138" t="str">
        <f ca="1">IFERROR(CONCATENATE($D171,": ",INDIRECT(ADDRESS(COUNTIF($D$1:$D171,$D171)+3,COLUMN($AP170),4,1,$D171))),"")</f>
        <v/>
      </c>
      <c r="V171" s="138" t="str">
        <f ca="1">IFERROR(INDIRECT(ADDRESS(COUNTIF($D$1:$D171,$D171)+3,COLUMN($AQ170),4,1,$D171)),"")</f>
        <v/>
      </c>
      <c r="W171" s="138"/>
      <c r="X171" s="138"/>
      <c r="Y171" s="138">
        <f t="shared" si="13"/>
        <v>0</v>
      </c>
      <c r="Z171" s="138" t="str">
        <f ca="1">IFERROR(IF(OR(AND(AA171="",AB171=""),AND(AA171=0,AB171=0),AND(AA171=CONCATENATE($D171,": "),AB171=""),AND(AA171=CONCATENATE($D171,": "),AB171=0)),"",MAX(Z$1:Z170)+1),"")</f>
        <v/>
      </c>
      <c r="AA171" s="138" t="str">
        <f ca="1">IFERROR(CONCATENATE($D171,": ",INDIRECT(ADDRESS(COUNTIF($D$1:$D171,$D171)+3,COLUMN($AS170),4,1,$D171))),"")</f>
        <v/>
      </c>
      <c r="AB171" s="138" t="str">
        <f ca="1">IFERROR(INDIRECT(ADDRESS(COUNTIF($D$1:$D171,$D171)+3,COLUMN($AT170),4,1,$D171)),"")</f>
        <v/>
      </c>
      <c r="AC171" s="138" t="str">
        <f t="shared" ca="1" si="14"/>
        <v/>
      </c>
      <c r="AD171" s="138" t="str">
        <f ca="1">IFERROR(IF(OR(AND(AE171="",AF171=""),AND(AE171=0,AF171=0),AND(AE171=CONCATENATE($D171,": "),AF171=""),AND(AE171=CONCATENATE($D171,": "),AF171=0)),"",MAX(AD$1:AD170)+1),"")</f>
        <v/>
      </c>
      <c r="AE171" s="138" t="str">
        <f ca="1">IFERROR(CONCATENATE($D171,": ",INDIRECT(ADDRESS(COUNTIF($D$1:$D171,$D171)+3,COLUMN($AV170),4,1,$D171))),"")</f>
        <v/>
      </c>
      <c r="AF171" s="138" t="str">
        <f ca="1">IFERROR(INDIRECT(ADDRESS(COUNTIF($D$1:$D171,$D171)+3,COLUMN($AW170),4,1,$D171)),"")</f>
        <v/>
      </c>
    </row>
    <row r="172" spans="4:32" x14ac:dyDescent="0.25">
      <c r="D172" s="138">
        <f t="shared" si="10"/>
        <v>0</v>
      </c>
      <c r="E172" s="138" t="str">
        <f>CONCATENATE("Hinweis ",COUNTIF($D$1:D171,D172)+1)</f>
        <v>Hinweis 99</v>
      </c>
      <c r="F172" s="138" t="str">
        <f ca="1">IFERROR(IF(OR(AND(G172="",H172=""),AND(G172=0,H172=0),AND(G172=CONCATENATE(D172,": "),H172=""),AND(G172=CONCATENATE(D172,": "),H172=0)),"",MAX(F$1:F171)+1),"")</f>
        <v/>
      </c>
      <c r="G172" s="138" t="str">
        <f ca="1">IFERROR(CONCATENATE($D172,": ",INDIRECT(ADDRESS(COUNTIF($D$1:$D172,$D172)+3,COLUMN($AG171),4,1,$D172))),"")</f>
        <v/>
      </c>
      <c r="H172" s="138" t="str">
        <f ca="1">IFERROR(INDIRECT(ADDRESS(COUNTIF($D$1:$D172,$D172)+3,COLUMN($AH171),4,1,$D172)),"")</f>
        <v/>
      </c>
      <c r="I172" s="138" t="str">
        <f>CONCATENATE("Abweichung ",COUNTIF($D$1:D171,D172)+1)</f>
        <v>Abweichung 99</v>
      </c>
      <c r="J172" s="138" t="str">
        <f ca="1">IFERROR(IF(OR(AND(K172="",L172=""),AND(K172=0,L172=0),AND(K172=CONCATENATE($D172,": "),L172=""),AND(K172=CONCATENATE($D172,": "),L172=0)),"",MAX(J$1:J171)+1),"")</f>
        <v/>
      </c>
      <c r="K172" s="138" t="str">
        <f ca="1">IFERROR(CONCATENATE($D172,": ",INDIRECT(ADDRESS(COUNTIF($D$1:$D172,$D172)+3,COLUMN($AJ171),4,1,$D172))),"")</f>
        <v/>
      </c>
      <c r="L172" s="138" t="str">
        <f ca="1">IFERROR(INDIRECT(ADDRESS(COUNTIF($D$1:$D172,$D172)+3,COLUMN($AK171),4,1,$D172)),"")</f>
        <v/>
      </c>
      <c r="M172" s="138"/>
      <c r="N172" s="138"/>
      <c r="O172" s="138" t="str">
        <f t="shared" si="11"/>
        <v>Hinweis 99</v>
      </c>
      <c r="P172" s="138" t="str">
        <f ca="1">IFERROR(IF(OR(AND(Q172="",R172=""),AND(Q172=0,R172=0),AND(Q172=CONCATENATE($D172,": "),R172=""),AND(Q172=CONCATENATE($D172,": "),R172=0)),"",MAX(P$1:P171)+1),"")</f>
        <v/>
      </c>
      <c r="Q172" s="138" t="str">
        <f ca="1">IFERROR(CONCATENATE($D172,": ",INDIRECT(ADDRESS(COUNTIF($D$1:$D172,$D172)+3,COLUMN($AM171),4,1,$D172))),"")</f>
        <v/>
      </c>
      <c r="R172" s="138" t="str">
        <f ca="1">IFERROR(INDIRECT(ADDRESS(COUNTIF($D$1:$D172,$D172)+3,COLUMN($AN171),4,1,$D172)),"")</f>
        <v/>
      </c>
      <c r="S172" s="138" t="str">
        <f t="shared" si="12"/>
        <v>Abweichung 99</v>
      </c>
      <c r="T172" s="138" t="str">
        <f ca="1">IFERROR(IF(OR(AND(U172="",V172=""),AND(U172=0,V172=0),AND(U172=CONCATENATE($D172,": "),V172=""),AND(U172=CONCATENATE($D172,": "),V172=0)),"",MAX(T$1:T171)+1),"")</f>
        <v/>
      </c>
      <c r="U172" s="138" t="str">
        <f ca="1">IFERROR(CONCATENATE($D172,": ",INDIRECT(ADDRESS(COUNTIF($D$1:$D172,$D172)+3,COLUMN($AP171),4,1,$D172))),"")</f>
        <v/>
      </c>
      <c r="V172" s="138" t="str">
        <f ca="1">IFERROR(INDIRECT(ADDRESS(COUNTIF($D$1:$D172,$D172)+3,COLUMN($AQ171),4,1,$D172)),"")</f>
        <v/>
      </c>
      <c r="W172" s="138"/>
      <c r="X172" s="138"/>
      <c r="Y172" s="138">
        <f t="shared" si="13"/>
        <v>0</v>
      </c>
      <c r="Z172" s="138" t="str">
        <f ca="1">IFERROR(IF(OR(AND(AA172="",AB172=""),AND(AA172=0,AB172=0),AND(AA172=CONCATENATE($D172,": "),AB172=""),AND(AA172=CONCATENATE($D172,": "),AB172=0)),"",MAX(Z$1:Z171)+1),"")</f>
        <v/>
      </c>
      <c r="AA172" s="138" t="str">
        <f ca="1">IFERROR(CONCATENATE($D172,": ",INDIRECT(ADDRESS(COUNTIF($D$1:$D172,$D172)+3,COLUMN($AS171),4,1,$D172))),"")</f>
        <v/>
      </c>
      <c r="AB172" s="138" t="str">
        <f ca="1">IFERROR(INDIRECT(ADDRESS(COUNTIF($D$1:$D172,$D172)+3,COLUMN($AT171),4,1,$D172)),"")</f>
        <v/>
      </c>
      <c r="AC172" s="138" t="str">
        <f t="shared" ca="1" si="14"/>
        <v/>
      </c>
      <c r="AD172" s="138" t="str">
        <f ca="1">IFERROR(IF(OR(AND(AE172="",AF172=""),AND(AE172=0,AF172=0),AND(AE172=CONCATENATE($D172,": "),AF172=""),AND(AE172=CONCATENATE($D172,": "),AF172=0)),"",MAX(AD$1:AD171)+1),"")</f>
        <v/>
      </c>
      <c r="AE172" s="138" t="str">
        <f ca="1">IFERROR(CONCATENATE($D172,": ",INDIRECT(ADDRESS(COUNTIF($D$1:$D172,$D172)+3,COLUMN($AV171),4,1,$D172))),"")</f>
        <v/>
      </c>
      <c r="AF172" s="138" t="str">
        <f ca="1">IFERROR(INDIRECT(ADDRESS(COUNTIF($D$1:$D172,$D172)+3,COLUMN($AW171),4,1,$D172)),"")</f>
        <v/>
      </c>
    </row>
    <row r="173" spans="4:32" x14ac:dyDescent="0.25">
      <c r="D173" s="138">
        <f t="shared" si="10"/>
        <v>0</v>
      </c>
      <c r="E173" s="138" t="str">
        <f>CONCATENATE("Hinweis ",COUNTIF($D$1:D172,D173)+1)</f>
        <v>Hinweis 100</v>
      </c>
      <c r="F173" s="138" t="str">
        <f ca="1">IFERROR(IF(OR(AND(G173="",H173=""),AND(G173=0,H173=0),AND(G173=CONCATENATE(D173,": "),H173=""),AND(G173=CONCATENATE(D173,": "),H173=0)),"",MAX(F$1:F172)+1),"")</f>
        <v/>
      </c>
      <c r="G173" s="138" t="str">
        <f ca="1">IFERROR(CONCATENATE($D173,": ",INDIRECT(ADDRESS(COUNTIF($D$1:$D173,$D173)+3,COLUMN($AG172),4,1,$D173))),"")</f>
        <v/>
      </c>
      <c r="H173" s="138" t="str">
        <f ca="1">IFERROR(INDIRECT(ADDRESS(COUNTIF($D$1:$D173,$D173)+3,COLUMN($AH172),4,1,$D173)),"")</f>
        <v/>
      </c>
      <c r="I173" s="138" t="str">
        <f>CONCATENATE("Abweichung ",COUNTIF($D$1:D172,D173)+1)</f>
        <v>Abweichung 100</v>
      </c>
      <c r="J173" s="138" t="str">
        <f ca="1">IFERROR(IF(OR(AND(K173="",L173=""),AND(K173=0,L173=0),AND(K173=CONCATENATE($D173,": "),L173=""),AND(K173=CONCATENATE($D173,": "),L173=0)),"",MAX(J$1:J172)+1),"")</f>
        <v/>
      </c>
      <c r="K173" s="138" t="str">
        <f ca="1">IFERROR(CONCATENATE($D173,": ",INDIRECT(ADDRESS(COUNTIF($D$1:$D173,$D173)+3,COLUMN($AJ172),4,1,$D173))),"")</f>
        <v/>
      </c>
      <c r="L173" s="138" t="str">
        <f ca="1">IFERROR(INDIRECT(ADDRESS(COUNTIF($D$1:$D173,$D173)+3,COLUMN($AK172),4,1,$D173)),"")</f>
        <v/>
      </c>
      <c r="M173" s="138"/>
      <c r="N173" s="138"/>
      <c r="O173" s="138" t="str">
        <f t="shared" si="11"/>
        <v>Hinweis 100</v>
      </c>
      <c r="P173" s="138" t="str">
        <f ca="1">IFERROR(IF(OR(AND(Q173="",R173=""),AND(Q173=0,R173=0),AND(Q173=CONCATENATE($D173,": "),R173=""),AND(Q173=CONCATENATE($D173,": "),R173=0)),"",MAX(P$1:P172)+1),"")</f>
        <v/>
      </c>
      <c r="Q173" s="138" t="str">
        <f ca="1">IFERROR(CONCATENATE($D173,": ",INDIRECT(ADDRESS(COUNTIF($D$1:$D173,$D173)+3,COLUMN($AM172),4,1,$D173))),"")</f>
        <v/>
      </c>
      <c r="R173" s="138" t="str">
        <f ca="1">IFERROR(INDIRECT(ADDRESS(COUNTIF($D$1:$D173,$D173)+3,COLUMN($AN172),4,1,$D173)),"")</f>
        <v/>
      </c>
      <c r="S173" s="138" t="str">
        <f t="shared" si="12"/>
        <v>Abweichung 100</v>
      </c>
      <c r="T173" s="138" t="str">
        <f ca="1">IFERROR(IF(OR(AND(U173="",V173=""),AND(U173=0,V173=0),AND(U173=CONCATENATE($D173,": "),V173=""),AND(U173=CONCATENATE($D173,": "),V173=0)),"",MAX(T$1:T172)+1),"")</f>
        <v/>
      </c>
      <c r="U173" s="138" t="str">
        <f ca="1">IFERROR(CONCATENATE($D173,": ",INDIRECT(ADDRESS(COUNTIF($D$1:$D173,$D173)+3,COLUMN($AP172),4,1,$D173))),"")</f>
        <v/>
      </c>
      <c r="V173" s="138" t="str">
        <f ca="1">IFERROR(INDIRECT(ADDRESS(COUNTIF($D$1:$D173,$D173)+3,COLUMN($AQ172),4,1,$D173)),"")</f>
        <v/>
      </c>
      <c r="W173" s="138"/>
      <c r="X173" s="138"/>
      <c r="Y173" s="138">
        <f t="shared" si="13"/>
        <v>0</v>
      </c>
      <c r="Z173" s="138" t="str">
        <f ca="1">IFERROR(IF(OR(AND(AA173="",AB173=""),AND(AA173=0,AB173=0),AND(AA173=CONCATENATE($D173,": "),AB173=""),AND(AA173=CONCATENATE($D173,": "),AB173=0)),"",MAX(Z$1:Z172)+1),"")</f>
        <v/>
      </c>
      <c r="AA173" s="138" t="str">
        <f ca="1">IFERROR(CONCATENATE($D173,": ",INDIRECT(ADDRESS(COUNTIF($D$1:$D173,$D173)+3,COLUMN($AS172),4,1,$D173))),"")</f>
        <v/>
      </c>
      <c r="AB173" s="138" t="str">
        <f ca="1">IFERROR(INDIRECT(ADDRESS(COUNTIF($D$1:$D173,$D173)+3,COLUMN($AT172),4,1,$D173)),"")</f>
        <v/>
      </c>
      <c r="AC173" s="138" t="str">
        <f t="shared" ca="1" si="14"/>
        <v/>
      </c>
      <c r="AD173" s="138" t="str">
        <f ca="1">IFERROR(IF(OR(AND(AE173="",AF173=""),AND(AE173=0,AF173=0),AND(AE173=CONCATENATE($D173,": "),AF173=""),AND(AE173=CONCATENATE($D173,": "),AF173=0)),"",MAX(AD$1:AD172)+1),"")</f>
        <v/>
      </c>
      <c r="AE173" s="138" t="str">
        <f ca="1">IFERROR(CONCATENATE($D173,": ",INDIRECT(ADDRESS(COUNTIF($D$1:$D173,$D173)+3,COLUMN($AV172),4,1,$D173))),"")</f>
        <v/>
      </c>
      <c r="AF173" s="138" t="str">
        <f ca="1">IFERROR(INDIRECT(ADDRESS(COUNTIF($D$1:$D173,$D173)+3,COLUMN($AW172),4,1,$D173)),"")</f>
        <v/>
      </c>
    </row>
    <row r="174" spans="4:32" x14ac:dyDescent="0.25">
      <c r="D174" s="138">
        <f t="shared" si="10"/>
        <v>0</v>
      </c>
      <c r="E174" s="138" t="str">
        <f>CONCATENATE("Hinweis ",COUNTIF($D$1:D173,D174)+1)</f>
        <v>Hinweis 101</v>
      </c>
      <c r="F174" s="138" t="str">
        <f ca="1">IFERROR(IF(OR(AND(G174="",H174=""),AND(G174=0,H174=0),AND(G174=CONCATENATE(D174,": "),H174=""),AND(G174=CONCATENATE(D174,": "),H174=0)),"",MAX(F$1:F173)+1),"")</f>
        <v/>
      </c>
      <c r="G174" s="138" t="str">
        <f ca="1">IFERROR(CONCATENATE($D174,": ",INDIRECT(ADDRESS(COUNTIF($D$1:$D174,$D174)+3,COLUMN($AG173),4,1,$D174))),"")</f>
        <v/>
      </c>
      <c r="H174" s="138" t="str">
        <f ca="1">IFERROR(INDIRECT(ADDRESS(COUNTIF($D$1:$D174,$D174)+3,COLUMN($AH173),4,1,$D174)),"")</f>
        <v/>
      </c>
      <c r="I174" s="138" t="str">
        <f>CONCATENATE("Abweichung ",COUNTIF($D$1:D173,D174)+1)</f>
        <v>Abweichung 101</v>
      </c>
      <c r="J174" s="138" t="str">
        <f ca="1">IFERROR(IF(OR(AND(K174="",L174=""),AND(K174=0,L174=0),AND(K174=CONCATENATE($D174,": "),L174=""),AND(K174=CONCATENATE($D174,": "),L174=0)),"",MAX(J$1:J173)+1),"")</f>
        <v/>
      </c>
      <c r="K174" s="138" t="str">
        <f ca="1">IFERROR(CONCATENATE($D174,": ",INDIRECT(ADDRESS(COUNTIF($D$1:$D174,$D174)+3,COLUMN($AJ173),4,1,$D174))),"")</f>
        <v/>
      </c>
      <c r="L174" s="138" t="str">
        <f ca="1">IFERROR(INDIRECT(ADDRESS(COUNTIF($D$1:$D174,$D174)+3,COLUMN($AK173),4,1,$D174)),"")</f>
        <v/>
      </c>
      <c r="M174" s="138"/>
      <c r="N174" s="138"/>
      <c r="O174" s="138" t="str">
        <f t="shared" si="11"/>
        <v>Hinweis 101</v>
      </c>
      <c r="P174" s="138" t="str">
        <f ca="1">IFERROR(IF(OR(AND(Q174="",R174=""),AND(Q174=0,R174=0),AND(Q174=CONCATENATE($D174,": "),R174=""),AND(Q174=CONCATENATE($D174,": "),R174=0)),"",MAX(P$1:P173)+1),"")</f>
        <v/>
      </c>
      <c r="Q174" s="138" t="str">
        <f ca="1">IFERROR(CONCATENATE($D174,": ",INDIRECT(ADDRESS(COUNTIF($D$1:$D174,$D174)+3,COLUMN($AM173),4,1,$D174))),"")</f>
        <v/>
      </c>
      <c r="R174" s="138" t="str">
        <f ca="1">IFERROR(INDIRECT(ADDRESS(COUNTIF($D$1:$D174,$D174)+3,COLUMN($AN173),4,1,$D174)),"")</f>
        <v/>
      </c>
      <c r="S174" s="138" t="str">
        <f t="shared" si="12"/>
        <v>Abweichung 101</v>
      </c>
      <c r="T174" s="138" t="str">
        <f ca="1">IFERROR(IF(OR(AND(U174="",V174=""),AND(U174=0,V174=0),AND(U174=CONCATENATE($D174,": "),V174=""),AND(U174=CONCATENATE($D174,": "),V174=0)),"",MAX(T$1:T173)+1),"")</f>
        <v/>
      </c>
      <c r="U174" s="138" t="str">
        <f ca="1">IFERROR(CONCATENATE($D174,": ",INDIRECT(ADDRESS(COUNTIF($D$1:$D174,$D174)+3,COLUMN($AP173),4,1,$D174))),"")</f>
        <v/>
      </c>
      <c r="V174" s="138" t="str">
        <f ca="1">IFERROR(INDIRECT(ADDRESS(COUNTIF($D$1:$D174,$D174)+3,COLUMN($AQ173),4,1,$D174)),"")</f>
        <v/>
      </c>
      <c r="W174" s="138"/>
      <c r="X174" s="138"/>
      <c r="Y174" s="138">
        <f t="shared" si="13"/>
        <v>0</v>
      </c>
      <c r="Z174" s="138" t="str">
        <f ca="1">IFERROR(IF(OR(AND(AA174="",AB174=""),AND(AA174=0,AB174=0),AND(AA174=CONCATENATE($D174,": "),AB174=""),AND(AA174=CONCATENATE($D174,": "),AB174=0)),"",MAX(Z$1:Z173)+1),"")</f>
        <v/>
      </c>
      <c r="AA174" s="138" t="str">
        <f ca="1">IFERROR(CONCATENATE($D174,": ",INDIRECT(ADDRESS(COUNTIF($D$1:$D174,$D174)+3,COLUMN($AS173),4,1,$D174))),"")</f>
        <v/>
      </c>
      <c r="AB174" s="138" t="str">
        <f ca="1">IFERROR(INDIRECT(ADDRESS(COUNTIF($D$1:$D174,$D174)+3,COLUMN($AT173),4,1,$D174)),"")</f>
        <v/>
      </c>
      <c r="AC174" s="138" t="str">
        <f t="shared" ca="1" si="14"/>
        <v/>
      </c>
      <c r="AD174" s="138" t="str">
        <f ca="1">IFERROR(IF(OR(AND(AE174="",AF174=""),AND(AE174=0,AF174=0),AND(AE174=CONCATENATE($D174,": "),AF174=""),AND(AE174=CONCATENATE($D174,": "),AF174=0)),"",MAX(AD$1:AD173)+1),"")</f>
        <v/>
      </c>
      <c r="AE174" s="138" t="str">
        <f ca="1">IFERROR(CONCATENATE($D174,": ",INDIRECT(ADDRESS(COUNTIF($D$1:$D174,$D174)+3,COLUMN($AV173),4,1,$D174))),"")</f>
        <v/>
      </c>
      <c r="AF174" s="138" t="str">
        <f ca="1">IFERROR(INDIRECT(ADDRESS(COUNTIF($D$1:$D174,$D174)+3,COLUMN($AW173),4,1,$D174)),"")</f>
        <v/>
      </c>
    </row>
    <row r="175" spans="4:32" x14ac:dyDescent="0.25">
      <c r="D175" s="138">
        <f t="shared" si="10"/>
        <v>0</v>
      </c>
      <c r="E175" s="138" t="str">
        <f>CONCATENATE("Hinweis ",COUNTIF($D$1:D174,D175)+1)</f>
        <v>Hinweis 102</v>
      </c>
      <c r="F175" s="138" t="str">
        <f ca="1">IFERROR(IF(OR(AND(G175="",H175=""),AND(G175=0,H175=0),AND(G175=CONCATENATE(D175,": "),H175=""),AND(G175=CONCATENATE(D175,": "),H175=0)),"",MAX(F$1:F174)+1),"")</f>
        <v/>
      </c>
      <c r="G175" s="138" t="str">
        <f ca="1">IFERROR(CONCATENATE($D175,": ",INDIRECT(ADDRESS(COUNTIF($D$1:$D175,$D175)+3,COLUMN($AG174),4,1,$D175))),"")</f>
        <v/>
      </c>
      <c r="H175" s="138" t="str">
        <f ca="1">IFERROR(INDIRECT(ADDRESS(COUNTIF($D$1:$D175,$D175)+3,COLUMN($AH174),4,1,$D175)),"")</f>
        <v/>
      </c>
      <c r="I175" s="138" t="str">
        <f>CONCATENATE("Abweichung ",COUNTIF($D$1:D174,D175)+1)</f>
        <v>Abweichung 102</v>
      </c>
      <c r="J175" s="138" t="str">
        <f ca="1">IFERROR(IF(OR(AND(K175="",L175=""),AND(K175=0,L175=0),AND(K175=CONCATENATE($D175,": "),L175=""),AND(K175=CONCATENATE($D175,": "),L175=0)),"",MAX(J$1:J174)+1),"")</f>
        <v/>
      </c>
      <c r="K175" s="138" t="str">
        <f ca="1">IFERROR(CONCATENATE($D175,": ",INDIRECT(ADDRESS(COUNTIF($D$1:$D175,$D175)+3,COLUMN($AJ174),4,1,$D175))),"")</f>
        <v/>
      </c>
      <c r="L175" s="138" t="str">
        <f ca="1">IFERROR(INDIRECT(ADDRESS(COUNTIF($D$1:$D175,$D175)+3,COLUMN($AK174),4,1,$D175)),"")</f>
        <v/>
      </c>
      <c r="M175" s="138"/>
      <c r="N175" s="138"/>
      <c r="O175" s="138" t="str">
        <f t="shared" si="11"/>
        <v>Hinweis 102</v>
      </c>
      <c r="P175" s="138" t="str">
        <f ca="1">IFERROR(IF(OR(AND(Q175="",R175=""),AND(Q175=0,R175=0),AND(Q175=CONCATENATE($D175,": "),R175=""),AND(Q175=CONCATENATE($D175,": "),R175=0)),"",MAX(P$1:P174)+1),"")</f>
        <v/>
      </c>
      <c r="Q175" s="138" t="str">
        <f ca="1">IFERROR(CONCATENATE($D175,": ",INDIRECT(ADDRESS(COUNTIF($D$1:$D175,$D175)+3,COLUMN($AM174),4,1,$D175))),"")</f>
        <v/>
      </c>
      <c r="R175" s="138" t="str">
        <f ca="1">IFERROR(INDIRECT(ADDRESS(COUNTIF($D$1:$D175,$D175)+3,COLUMN($AN174),4,1,$D175)),"")</f>
        <v/>
      </c>
      <c r="S175" s="138" t="str">
        <f t="shared" si="12"/>
        <v>Abweichung 102</v>
      </c>
      <c r="T175" s="138" t="str">
        <f ca="1">IFERROR(IF(OR(AND(U175="",V175=""),AND(U175=0,V175=0),AND(U175=CONCATENATE($D175,": "),V175=""),AND(U175=CONCATENATE($D175,": "),V175=0)),"",MAX(T$1:T174)+1),"")</f>
        <v/>
      </c>
      <c r="U175" s="138" t="str">
        <f ca="1">IFERROR(CONCATENATE($D175,": ",INDIRECT(ADDRESS(COUNTIF($D$1:$D175,$D175)+3,COLUMN($AP174),4,1,$D175))),"")</f>
        <v/>
      </c>
      <c r="V175" s="138" t="str">
        <f ca="1">IFERROR(INDIRECT(ADDRESS(COUNTIF($D$1:$D175,$D175)+3,COLUMN($AQ174),4,1,$D175)),"")</f>
        <v/>
      </c>
      <c r="W175" s="138"/>
      <c r="X175" s="138"/>
      <c r="Y175" s="138">
        <f t="shared" si="13"/>
        <v>0</v>
      </c>
      <c r="Z175" s="138" t="str">
        <f ca="1">IFERROR(IF(OR(AND(AA175="",AB175=""),AND(AA175=0,AB175=0),AND(AA175=CONCATENATE($D175,": "),AB175=""),AND(AA175=CONCATENATE($D175,": "),AB175=0)),"",MAX(Z$1:Z174)+1),"")</f>
        <v/>
      </c>
      <c r="AA175" s="138" t="str">
        <f ca="1">IFERROR(CONCATENATE($D175,": ",INDIRECT(ADDRESS(COUNTIF($D$1:$D175,$D175)+3,COLUMN($AS174),4,1,$D175))),"")</f>
        <v/>
      </c>
      <c r="AB175" s="138" t="str">
        <f ca="1">IFERROR(INDIRECT(ADDRESS(COUNTIF($D$1:$D175,$D175)+3,COLUMN($AT174),4,1,$D175)),"")</f>
        <v/>
      </c>
      <c r="AC175" s="138" t="str">
        <f t="shared" ca="1" si="14"/>
        <v/>
      </c>
      <c r="AD175" s="138" t="str">
        <f ca="1">IFERROR(IF(OR(AND(AE175="",AF175=""),AND(AE175=0,AF175=0),AND(AE175=CONCATENATE($D175,": "),AF175=""),AND(AE175=CONCATENATE($D175,": "),AF175=0)),"",MAX(AD$1:AD174)+1),"")</f>
        <v/>
      </c>
      <c r="AE175" s="138" t="str">
        <f ca="1">IFERROR(CONCATENATE($D175,": ",INDIRECT(ADDRESS(COUNTIF($D$1:$D175,$D175)+3,COLUMN($AV174),4,1,$D175))),"")</f>
        <v/>
      </c>
      <c r="AF175" s="138" t="str">
        <f ca="1">IFERROR(INDIRECT(ADDRESS(COUNTIF($D$1:$D175,$D175)+3,COLUMN($AW174),4,1,$D175)),"")</f>
        <v/>
      </c>
    </row>
    <row r="176" spans="4:32" x14ac:dyDescent="0.25">
      <c r="D176" s="138">
        <f t="shared" si="10"/>
        <v>0</v>
      </c>
      <c r="E176" s="138" t="str">
        <f>CONCATENATE("Hinweis ",COUNTIF($D$1:D175,D176)+1)</f>
        <v>Hinweis 103</v>
      </c>
      <c r="F176" s="138" t="str">
        <f ca="1">IFERROR(IF(OR(AND(G176="",H176=""),AND(G176=0,H176=0),AND(G176=CONCATENATE(D176,": "),H176=""),AND(G176=CONCATENATE(D176,": "),H176=0)),"",MAX(F$1:F175)+1),"")</f>
        <v/>
      </c>
      <c r="G176" s="138" t="str">
        <f ca="1">IFERROR(CONCATENATE($D176,": ",INDIRECT(ADDRESS(COUNTIF($D$1:$D176,$D176)+3,COLUMN($AG175),4,1,$D176))),"")</f>
        <v/>
      </c>
      <c r="H176" s="138" t="str">
        <f ca="1">IFERROR(INDIRECT(ADDRESS(COUNTIF($D$1:$D176,$D176)+3,COLUMN($AH175),4,1,$D176)),"")</f>
        <v/>
      </c>
      <c r="I176" s="138" t="str">
        <f>CONCATENATE("Abweichung ",COUNTIF($D$1:D175,D176)+1)</f>
        <v>Abweichung 103</v>
      </c>
      <c r="J176" s="138" t="str">
        <f ca="1">IFERROR(IF(OR(AND(K176="",L176=""),AND(K176=0,L176=0),AND(K176=CONCATENATE($D176,": "),L176=""),AND(K176=CONCATENATE($D176,": "),L176=0)),"",MAX(J$1:J175)+1),"")</f>
        <v/>
      </c>
      <c r="K176" s="138" t="str">
        <f ca="1">IFERROR(CONCATENATE($D176,": ",INDIRECT(ADDRESS(COUNTIF($D$1:$D176,$D176)+3,COLUMN($AJ175),4,1,$D176))),"")</f>
        <v/>
      </c>
      <c r="L176" s="138" t="str">
        <f ca="1">IFERROR(INDIRECT(ADDRESS(COUNTIF($D$1:$D176,$D176)+3,COLUMN($AK175),4,1,$D176)),"")</f>
        <v/>
      </c>
      <c r="M176" s="138"/>
      <c r="N176" s="138"/>
      <c r="O176" s="138" t="str">
        <f t="shared" si="11"/>
        <v>Hinweis 103</v>
      </c>
      <c r="P176" s="138" t="str">
        <f ca="1">IFERROR(IF(OR(AND(Q176="",R176=""),AND(Q176=0,R176=0),AND(Q176=CONCATENATE($D176,": "),R176=""),AND(Q176=CONCATENATE($D176,": "),R176=0)),"",MAX(P$1:P175)+1),"")</f>
        <v/>
      </c>
      <c r="Q176" s="138" t="str">
        <f ca="1">IFERROR(CONCATENATE($D176,": ",INDIRECT(ADDRESS(COUNTIF($D$1:$D176,$D176)+3,COLUMN($AM175),4,1,$D176))),"")</f>
        <v/>
      </c>
      <c r="R176" s="138" t="str">
        <f ca="1">IFERROR(INDIRECT(ADDRESS(COUNTIF($D$1:$D176,$D176)+3,COLUMN($AN175),4,1,$D176)),"")</f>
        <v/>
      </c>
      <c r="S176" s="138" t="str">
        <f t="shared" si="12"/>
        <v>Abweichung 103</v>
      </c>
      <c r="T176" s="138" t="str">
        <f ca="1">IFERROR(IF(OR(AND(U176="",V176=""),AND(U176=0,V176=0),AND(U176=CONCATENATE($D176,": "),V176=""),AND(U176=CONCATENATE($D176,": "),V176=0)),"",MAX(T$1:T175)+1),"")</f>
        <v/>
      </c>
      <c r="U176" s="138" t="str">
        <f ca="1">IFERROR(CONCATENATE($D176,": ",INDIRECT(ADDRESS(COUNTIF($D$1:$D176,$D176)+3,COLUMN($AP175),4,1,$D176))),"")</f>
        <v/>
      </c>
      <c r="V176" s="138" t="str">
        <f ca="1">IFERROR(INDIRECT(ADDRESS(COUNTIF($D$1:$D176,$D176)+3,COLUMN($AQ175),4,1,$D176)),"")</f>
        <v/>
      </c>
      <c r="W176" s="138"/>
      <c r="X176" s="138"/>
      <c r="Y176" s="138">
        <f t="shared" si="13"/>
        <v>0</v>
      </c>
      <c r="Z176" s="138" t="str">
        <f ca="1">IFERROR(IF(OR(AND(AA176="",AB176=""),AND(AA176=0,AB176=0),AND(AA176=CONCATENATE($D176,": "),AB176=""),AND(AA176=CONCATENATE($D176,": "),AB176=0)),"",MAX(Z$1:Z175)+1),"")</f>
        <v/>
      </c>
      <c r="AA176" s="138" t="str">
        <f ca="1">IFERROR(CONCATENATE($D176,": ",INDIRECT(ADDRESS(COUNTIF($D$1:$D176,$D176)+3,COLUMN($AS175),4,1,$D176))),"")</f>
        <v/>
      </c>
      <c r="AB176" s="138" t="str">
        <f ca="1">IFERROR(INDIRECT(ADDRESS(COUNTIF($D$1:$D176,$D176)+3,COLUMN($AT175),4,1,$D176)),"")</f>
        <v/>
      </c>
      <c r="AC176" s="138" t="str">
        <f t="shared" ca="1" si="14"/>
        <v/>
      </c>
      <c r="AD176" s="138" t="str">
        <f ca="1">IFERROR(IF(OR(AND(AE176="",AF176=""),AND(AE176=0,AF176=0),AND(AE176=CONCATENATE($D176,": "),AF176=""),AND(AE176=CONCATENATE($D176,": "),AF176=0)),"",MAX(AD$1:AD175)+1),"")</f>
        <v/>
      </c>
      <c r="AE176" s="138" t="str">
        <f ca="1">IFERROR(CONCATENATE($D176,": ",INDIRECT(ADDRESS(COUNTIF($D$1:$D176,$D176)+3,COLUMN($AV175),4,1,$D176))),"")</f>
        <v/>
      </c>
      <c r="AF176" s="138" t="str">
        <f ca="1">IFERROR(INDIRECT(ADDRESS(COUNTIF($D$1:$D176,$D176)+3,COLUMN($AW175),4,1,$D176)),"")</f>
        <v/>
      </c>
    </row>
    <row r="177" spans="4:32" x14ac:dyDescent="0.25">
      <c r="D177" s="138">
        <f t="shared" si="10"/>
        <v>0</v>
      </c>
      <c r="E177" s="138" t="str">
        <f>CONCATENATE("Hinweis ",COUNTIF($D$1:D176,D177)+1)</f>
        <v>Hinweis 104</v>
      </c>
      <c r="F177" s="138" t="str">
        <f ca="1">IFERROR(IF(OR(AND(G177="",H177=""),AND(G177=0,H177=0),AND(G177=CONCATENATE(D177,": "),H177=""),AND(G177=CONCATENATE(D177,": "),H177=0)),"",MAX(F$1:F176)+1),"")</f>
        <v/>
      </c>
      <c r="G177" s="138" t="str">
        <f ca="1">IFERROR(CONCATENATE($D177,": ",INDIRECT(ADDRESS(COUNTIF($D$1:$D177,$D177)+3,COLUMN($AG176),4,1,$D177))),"")</f>
        <v/>
      </c>
      <c r="H177" s="138" t="str">
        <f ca="1">IFERROR(INDIRECT(ADDRESS(COUNTIF($D$1:$D177,$D177)+3,COLUMN($AH176),4,1,$D177)),"")</f>
        <v/>
      </c>
      <c r="I177" s="138" t="str">
        <f>CONCATENATE("Abweichung ",COUNTIF($D$1:D176,D177)+1)</f>
        <v>Abweichung 104</v>
      </c>
      <c r="J177" s="138" t="str">
        <f ca="1">IFERROR(IF(OR(AND(K177="",L177=""),AND(K177=0,L177=0),AND(K177=CONCATENATE($D177,": "),L177=""),AND(K177=CONCATENATE($D177,": "),L177=0)),"",MAX(J$1:J176)+1),"")</f>
        <v/>
      </c>
      <c r="K177" s="138" t="str">
        <f ca="1">IFERROR(CONCATENATE($D177,": ",INDIRECT(ADDRESS(COUNTIF($D$1:$D177,$D177)+3,COLUMN($AJ176),4,1,$D177))),"")</f>
        <v/>
      </c>
      <c r="L177" s="138" t="str">
        <f ca="1">IFERROR(INDIRECT(ADDRESS(COUNTIF($D$1:$D177,$D177)+3,COLUMN($AK176),4,1,$D177)),"")</f>
        <v/>
      </c>
      <c r="M177" s="138"/>
      <c r="N177" s="138"/>
      <c r="O177" s="138" t="str">
        <f t="shared" si="11"/>
        <v>Hinweis 104</v>
      </c>
      <c r="P177" s="138" t="str">
        <f ca="1">IFERROR(IF(OR(AND(Q177="",R177=""),AND(Q177=0,R177=0),AND(Q177=CONCATENATE($D177,": "),R177=""),AND(Q177=CONCATENATE($D177,": "),R177=0)),"",MAX(P$1:P176)+1),"")</f>
        <v/>
      </c>
      <c r="Q177" s="138" t="str">
        <f ca="1">IFERROR(CONCATENATE($D177,": ",INDIRECT(ADDRESS(COUNTIF($D$1:$D177,$D177)+3,COLUMN($AM176),4,1,$D177))),"")</f>
        <v/>
      </c>
      <c r="R177" s="138" t="str">
        <f ca="1">IFERROR(INDIRECT(ADDRESS(COUNTIF($D$1:$D177,$D177)+3,COLUMN($AN176),4,1,$D177)),"")</f>
        <v/>
      </c>
      <c r="S177" s="138" t="str">
        <f t="shared" si="12"/>
        <v>Abweichung 104</v>
      </c>
      <c r="T177" s="138" t="str">
        <f ca="1">IFERROR(IF(OR(AND(U177="",V177=""),AND(U177=0,V177=0),AND(U177=CONCATENATE($D177,": "),V177=""),AND(U177=CONCATENATE($D177,": "),V177=0)),"",MAX(T$1:T176)+1),"")</f>
        <v/>
      </c>
      <c r="U177" s="138" t="str">
        <f ca="1">IFERROR(CONCATENATE($D177,": ",INDIRECT(ADDRESS(COUNTIF($D$1:$D177,$D177)+3,COLUMN($AP176),4,1,$D177))),"")</f>
        <v/>
      </c>
      <c r="V177" s="138" t="str">
        <f ca="1">IFERROR(INDIRECT(ADDRESS(COUNTIF($D$1:$D177,$D177)+3,COLUMN($AQ176),4,1,$D177)),"")</f>
        <v/>
      </c>
      <c r="W177" s="138"/>
      <c r="X177" s="138"/>
      <c r="Y177" s="138">
        <f t="shared" si="13"/>
        <v>0</v>
      </c>
      <c r="Z177" s="138" t="str">
        <f ca="1">IFERROR(IF(OR(AND(AA177="",AB177=""),AND(AA177=0,AB177=0),AND(AA177=CONCATENATE($D177,": "),AB177=""),AND(AA177=CONCATENATE($D177,": "),AB177=0)),"",MAX(Z$1:Z176)+1),"")</f>
        <v/>
      </c>
      <c r="AA177" s="138" t="str">
        <f ca="1">IFERROR(CONCATENATE($D177,": ",INDIRECT(ADDRESS(COUNTIF($D$1:$D177,$D177)+3,COLUMN($AS176),4,1,$D177))),"")</f>
        <v/>
      </c>
      <c r="AB177" s="138" t="str">
        <f ca="1">IFERROR(INDIRECT(ADDRESS(COUNTIF($D$1:$D177,$D177)+3,COLUMN($AT176),4,1,$D177)),"")</f>
        <v/>
      </c>
      <c r="AC177" s="138" t="str">
        <f t="shared" ca="1" si="14"/>
        <v/>
      </c>
      <c r="AD177" s="138" t="str">
        <f ca="1">IFERROR(IF(OR(AND(AE177="",AF177=""),AND(AE177=0,AF177=0),AND(AE177=CONCATENATE($D177,": "),AF177=""),AND(AE177=CONCATENATE($D177,": "),AF177=0)),"",MAX(AD$1:AD176)+1),"")</f>
        <v/>
      </c>
      <c r="AE177" s="138" t="str">
        <f ca="1">IFERROR(CONCATENATE($D177,": ",INDIRECT(ADDRESS(COUNTIF($D$1:$D177,$D177)+3,COLUMN($AV176),4,1,$D177))),"")</f>
        <v/>
      </c>
      <c r="AF177" s="138" t="str">
        <f ca="1">IFERROR(INDIRECT(ADDRESS(COUNTIF($D$1:$D177,$D177)+3,COLUMN($AW176),4,1,$D177)),"")</f>
        <v/>
      </c>
    </row>
    <row r="178" spans="4:32" x14ac:dyDescent="0.25">
      <c r="D178" s="138">
        <f t="shared" si="10"/>
        <v>0</v>
      </c>
      <c r="E178" s="138" t="str">
        <f>CONCATENATE("Hinweis ",COUNTIF($D$1:D177,D178)+1)</f>
        <v>Hinweis 105</v>
      </c>
      <c r="F178" s="138" t="str">
        <f ca="1">IFERROR(IF(OR(AND(G178="",H178=""),AND(G178=0,H178=0),AND(G178=CONCATENATE(D178,": "),H178=""),AND(G178=CONCATENATE(D178,": "),H178=0)),"",MAX(F$1:F177)+1),"")</f>
        <v/>
      </c>
      <c r="G178" s="138" t="str">
        <f ca="1">IFERROR(CONCATENATE($D178,": ",INDIRECT(ADDRESS(COUNTIF($D$1:$D178,$D178)+3,COLUMN($AG177),4,1,$D178))),"")</f>
        <v/>
      </c>
      <c r="H178" s="138" t="str">
        <f ca="1">IFERROR(INDIRECT(ADDRESS(COUNTIF($D$1:$D178,$D178)+3,COLUMN($AH177),4,1,$D178)),"")</f>
        <v/>
      </c>
      <c r="I178" s="138" t="str">
        <f>CONCATENATE("Abweichung ",COUNTIF($D$1:D177,D178)+1)</f>
        <v>Abweichung 105</v>
      </c>
      <c r="J178" s="138" t="str">
        <f ca="1">IFERROR(IF(OR(AND(K178="",L178=""),AND(K178=0,L178=0),AND(K178=CONCATENATE($D178,": "),L178=""),AND(K178=CONCATENATE($D178,": "),L178=0)),"",MAX(J$1:J177)+1),"")</f>
        <v/>
      </c>
      <c r="K178" s="138" t="str">
        <f ca="1">IFERROR(CONCATENATE($D178,": ",INDIRECT(ADDRESS(COUNTIF($D$1:$D178,$D178)+3,COLUMN($AJ177),4,1,$D178))),"")</f>
        <v/>
      </c>
      <c r="L178" s="138" t="str">
        <f ca="1">IFERROR(INDIRECT(ADDRESS(COUNTIF($D$1:$D178,$D178)+3,COLUMN($AK177),4,1,$D178)),"")</f>
        <v/>
      </c>
      <c r="M178" s="138"/>
      <c r="N178" s="138"/>
      <c r="O178" s="138" t="str">
        <f t="shared" si="11"/>
        <v>Hinweis 105</v>
      </c>
      <c r="P178" s="138" t="str">
        <f ca="1">IFERROR(IF(OR(AND(Q178="",R178=""),AND(Q178=0,R178=0),AND(Q178=CONCATENATE($D178,": "),R178=""),AND(Q178=CONCATENATE($D178,": "),R178=0)),"",MAX(P$1:P177)+1),"")</f>
        <v/>
      </c>
      <c r="Q178" s="138" t="str">
        <f ca="1">IFERROR(CONCATENATE($D178,": ",INDIRECT(ADDRESS(COUNTIF($D$1:$D178,$D178)+3,COLUMN($AM177),4,1,$D178))),"")</f>
        <v/>
      </c>
      <c r="R178" s="138" t="str">
        <f ca="1">IFERROR(INDIRECT(ADDRESS(COUNTIF($D$1:$D178,$D178)+3,COLUMN($AN177),4,1,$D178)),"")</f>
        <v/>
      </c>
      <c r="S178" s="138" t="str">
        <f t="shared" si="12"/>
        <v>Abweichung 105</v>
      </c>
      <c r="T178" s="138" t="str">
        <f ca="1">IFERROR(IF(OR(AND(U178="",V178=""),AND(U178=0,V178=0),AND(U178=CONCATENATE($D178,": "),V178=""),AND(U178=CONCATENATE($D178,": "),V178=0)),"",MAX(T$1:T177)+1),"")</f>
        <v/>
      </c>
      <c r="U178" s="138" t="str">
        <f ca="1">IFERROR(CONCATENATE($D178,": ",INDIRECT(ADDRESS(COUNTIF($D$1:$D178,$D178)+3,COLUMN($AP177),4,1,$D178))),"")</f>
        <v/>
      </c>
      <c r="V178" s="138" t="str">
        <f ca="1">IFERROR(INDIRECT(ADDRESS(COUNTIF($D$1:$D178,$D178)+3,COLUMN($AQ177),4,1,$D178)),"")</f>
        <v/>
      </c>
      <c r="W178" s="138"/>
      <c r="X178" s="138"/>
      <c r="Y178" s="138">
        <f t="shared" si="13"/>
        <v>0</v>
      </c>
      <c r="Z178" s="138" t="str">
        <f ca="1">IFERROR(IF(OR(AND(AA178="",AB178=""),AND(AA178=0,AB178=0),AND(AA178=CONCATENATE($D178,": "),AB178=""),AND(AA178=CONCATENATE($D178,": "),AB178=0)),"",MAX(Z$1:Z177)+1),"")</f>
        <v/>
      </c>
      <c r="AA178" s="138" t="str">
        <f ca="1">IFERROR(CONCATENATE($D178,": ",INDIRECT(ADDRESS(COUNTIF($D$1:$D178,$D178)+3,COLUMN($AS177),4,1,$D178))),"")</f>
        <v/>
      </c>
      <c r="AB178" s="138" t="str">
        <f ca="1">IFERROR(INDIRECT(ADDRESS(COUNTIF($D$1:$D178,$D178)+3,COLUMN($AT177),4,1,$D178)),"")</f>
        <v/>
      </c>
      <c r="AC178" s="138" t="str">
        <f t="shared" ca="1" si="14"/>
        <v/>
      </c>
      <c r="AD178" s="138" t="str">
        <f ca="1">IFERROR(IF(OR(AND(AE178="",AF178=""),AND(AE178=0,AF178=0),AND(AE178=CONCATENATE($D178,": "),AF178=""),AND(AE178=CONCATENATE($D178,": "),AF178=0)),"",MAX(AD$1:AD177)+1),"")</f>
        <v/>
      </c>
      <c r="AE178" s="138" t="str">
        <f ca="1">IFERROR(CONCATENATE($D178,": ",INDIRECT(ADDRESS(COUNTIF($D$1:$D178,$D178)+3,COLUMN($AV177),4,1,$D178))),"")</f>
        <v/>
      </c>
      <c r="AF178" s="138" t="str">
        <f ca="1">IFERROR(INDIRECT(ADDRESS(COUNTIF($D$1:$D178,$D178)+3,COLUMN($AW177),4,1,$D178)),"")</f>
        <v/>
      </c>
    </row>
    <row r="179" spans="4:32" x14ac:dyDescent="0.25">
      <c r="D179" s="138">
        <f t="shared" si="10"/>
        <v>0</v>
      </c>
      <c r="E179" s="138" t="str">
        <f>CONCATENATE("Hinweis ",COUNTIF($D$1:D178,D179)+1)</f>
        <v>Hinweis 106</v>
      </c>
      <c r="F179" s="138" t="str">
        <f ca="1">IFERROR(IF(OR(AND(G179="",H179=""),AND(G179=0,H179=0),AND(G179=CONCATENATE(D179,": "),H179=""),AND(G179=CONCATENATE(D179,": "),H179=0)),"",MAX(F$1:F178)+1),"")</f>
        <v/>
      </c>
      <c r="G179" s="138" t="str">
        <f ca="1">IFERROR(CONCATENATE($D179,": ",INDIRECT(ADDRESS(COUNTIF($D$1:$D179,$D179)+3,COLUMN($AG178),4,1,$D179))),"")</f>
        <v/>
      </c>
      <c r="H179" s="138" t="str">
        <f ca="1">IFERROR(INDIRECT(ADDRESS(COUNTIF($D$1:$D179,$D179)+3,COLUMN($AH178),4,1,$D179)),"")</f>
        <v/>
      </c>
      <c r="I179" s="138" t="str">
        <f>CONCATENATE("Abweichung ",COUNTIF($D$1:D178,D179)+1)</f>
        <v>Abweichung 106</v>
      </c>
      <c r="J179" s="138" t="str">
        <f ca="1">IFERROR(IF(OR(AND(K179="",L179=""),AND(K179=0,L179=0),AND(K179=CONCATENATE($D179,": "),L179=""),AND(K179=CONCATENATE($D179,": "),L179=0)),"",MAX(J$1:J178)+1),"")</f>
        <v/>
      </c>
      <c r="K179" s="138" t="str">
        <f ca="1">IFERROR(CONCATENATE($D179,": ",INDIRECT(ADDRESS(COUNTIF($D$1:$D179,$D179)+3,COLUMN($AJ178),4,1,$D179))),"")</f>
        <v/>
      </c>
      <c r="L179" s="138" t="str">
        <f ca="1">IFERROR(INDIRECT(ADDRESS(COUNTIF($D$1:$D179,$D179)+3,COLUMN($AK178),4,1,$D179)),"")</f>
        <v/>
      </c>
      <c r="M179" s="138"/>
      <c r="N179" s="138"/>
      <c r="O179" s="138" t="str">
        <f t="shared" si="11"/>
        <v>Hinweis 106</v>
      </c>
      <c r="P179" s="138" t="str">
        <f ca="1">IFERROR(IF(OR(AND(Q179="",R179=""),AND(Q179=0,R179=0),AND(Q179=CONCATENATE($D179,": "),R179=""),AND(Q179=CONCATENATE($D179,": "),R179=0)),"",MAX(P$1:P178)+1),"")</f>
        <v/>
      </c>
      <c r="Q179" s="138" t="str">
        <f ca="1">IFERROR(CONCATENATE($D179,": ",INDIRECT(ADDRESS(COUNTIF($D$1:$D179,$D179)+3,COLUMN($AM178),4,1,$D179))),"")</f>
        <v/>
      </c>
      <c r="R179" s="138" t="str">
        <f ca="1">IFERROR(INDIRECT(ADDRESS(COUNTIF($D$1:$D179,$D179)+3,COLUMN($AN178),4,1,$D179)),"")</f>
        <v/>
      </c>
      <c r="S179" s="138" t="str">
        <f t="shared" si="12"/>
        <v>Abweichung 106</v>
      </c>
      <c r="T179" s="138" t="str">
        <f ca="1">IFERROR(IF(OR(AND(U179="",V179=""),AND(U179=0,V179=0),AND(U179=CONCATENATE($D179,": "),V179=""),AND(U179=CONCATENATE($D179,": "),V179=0)),"",MAX(T$1:T178)+1),"")</f>
        <v/>
      </c>
      <c r="U179" s="138" t="str">
        <f ca="1">IFERROR(CONCATENATE($D179,": ",INDIRECT(ADDRESS(COUNTIF($D$1:$D179,$D179)+3,COLUMN($AP178),4,1,$D179))),"")</f>
        <v/>
      </c>
      <c r="V179" s="138" t="str">
        <f ca="1">IFERROR(INDIRECT(ADDRESS(COUNTIF($D$1:$D179,$D179)+3,COLUMN($AQ178),4,1,$D179)),"")</f>
        <v/>
      </c>
      <c r="W179" s="138"/>
      <c r="X179" s="138"/>
      <c r="Y179" s="138">
        <f t="shared" si="13"/>
        <v>0</v>
      </c>
      <c r="Z179" s="138" t="str">
        <f ca="1">IFERROR(IF(OR(AND(AA179="",AB179=""),AND(AA179=0,AB179=0),AND(AA179=CONCATENATE($D179,": "),AB179=""),AND(AA179=CONCATENATE($D179,": "),AB179=0)),"",MAX(Z$1:Z178)+1),"")</f>
        <v/>
      </c>
      <c r="AA179" s="138" t="str">
        <f ca="1">IFERROR(CONCATENATE($D179,": ",INDIRECT(ADDRESS(COUNTIF($D$1:$D179,$D179)+3,COLUMN($AS178),4,1,$D179))),"")</f>
        <v/>
      </c>
      <c r="AB179" s="138" t="str">
        <f ca="1">IFERROR(INDIRECT(ADDRESS(COUNTIF($D$1:$D179,$D179)+3,COLUMN($AT178),4,1,$D179)),"")</f>
        <v/>
      </c>
      <c r="AC179" s="138" t="str">
        <f t="shared" ca="1" si="14"/>
        <v/>
      </c>
      <c r="AD179" s="138" t="str">
        <f ca="1">IFERROR(IF(OR(AND(AE179="",AF179=""),AND(AE179=0,AF179=0),AND(AE179=CONCATENATE($D179,": "),AF179=""),AND(AE179=CONCATENATE($D179,": "),AF179=0)),"",MAX(AD$1:AD178)+1),"")</f>
        <v/>
      </c>
      <c r="AE179" s="138" t="str">
        <f ca="1">IFERROR(CONCATENATE($D179,": ",INDIRECT(ADDRESS(COUNTIF($D$1:$D179,$D179)+3,COLUMN($AV178),4,1,$D179))),"")</f>
        <v/>
      </c>
      <c r="AF179" s="138" t="str">
        <f ca="1">IFERROR(INDIRECT(ADDRESS(COUNTIF($D$1:$D179,$D179)+3,COLUMN($AW178),4,1,$D179)),"")</f>
        <v/>
      </c>
    </row>
    <row r="180" spans="4:32" x14ac:dyDescent="0.25">
      <c r="D180" s="138">
        <f t="shared" si="10"/>
        <v>0</v>
      </c>
      <c r="E180" s="138" t="str">
        <f>CONCATENATE("Hinweis ",COUNTIF($D$1:D179,D180)+1)</f>
        <v>Hinweis 107</v>
      </c>
      <c r="F180" s="138" t="str">
        <f ca="1">IFERROR(IF(OR(AND(G180="",H180=""),AND(G180=0,H180=0),AND(G180=CONCATENATE(D180,": "),H180=""),AND(G180=CONCATENATE(D180,": "),H180=0)),"",MAX(F$1:F179)+1),"")</f>
        <v/>
      </c>
      <c r="G180" s="138" t="str">
        <f ca="1">IFERROR(CONCATENATE($D180,": ",INDIRECT(ADDRESS(COUNTIF($D$1:$D180,$D180)+3,COLUMN($AG179),4,1,$D180))),"")</f>
        <v/>
      </c>
      <c r="H180" s="138" t="str">
        <f ca="1">IFERROR(INDIRECT(ADDRESS(COUNTIF($D$1:$D180,$D180)+3,COLUMN($AH179),4,1,$D180)),"")</f>
        <v/>
      </c>
      <c r="I180" s="138" t="str">
        <f>CONCATENATE("Abweichung ",COUNTIF($D$1:D179,D180)+1)</f>
        <v>Abweichung 107</v>
      </c>
      <c r="J180" s="138" t="str">
        <f ca="1">IFERROR(IF(OR(AND(K180="",L180=""),AND(K180=0,L180=0),AND(K180=CONCATENATE($D180,": "),L180=""),AND(K180=CONCATENATE($D180,": "),L180=0)),"",MAX(J$1:J179)+1),"")</f>
        <v/>
      </c>
      <c r="K180" s="138" t="str">
        <f ca="1">IFERROR(CONCATENATE($D180,": ",INDIRECT(ADDRESS(COUNTIF($D$1:$D180,$D180)+3,COLUMN($AJ179),4,1,$D180))),"")</f>
        <v/>
      </c>
      <c r="L180" s="138" t="str">
        <f ca="1">IFERROR(INDIRECT(ADDRESS(COUNTIF($D$1:$D180,$D180)+3,COLUMN($AK179),4,1,$D180)),"")</f>
        <v/>
      </c>
      <c r="M180" s="138"/>
      <c r="N180" s="138"/>
      <c r="O180" s="138" t="str">
        <f t="shared" si="11"/>
        <v>Hinweis 107</v>
      </c>
      <c r="P180" s="138" t="str">
        <f ca="1">IFERROR(IF(OR(AND(Q180="",R180=""),AND(Q180=0,R180=0),AND(Q180=CONCATENATE($D180,": "),R180=""),AND(Q180=CONCATENATE($D180,": "),R180=0)),"",MAX(P$1:P179)+1),"")</f>
        <v/>
      </c>
      <c r="Q180" s="138" t="str">
        <f ca="1">IFERROR(CONCATENATE($D180,": ",INDIRECT(ADDRESS(COUNTIF($D$1:$D180,$D180)+3,COLUMN($AM179),4,1,$D180))),"")</f>
        <v/>
      </c>
      <c r="R180" s="138" t="str">
        <f ca="1">IFERROR(INDIRECT(ADDRESS(COUNTIF($D$1:$D180,$D180)+3,COLUMN($AN179),4,1,$D180)),"")</f>
        <v/>
      </c>
      <c r="S180" s="138" t="str">
        <f t="shared" si="12"/>
        <v>Abweichung 107</v>
      </c>
      <c r="T180" s="138" t="str">
        <f ca="1">IFERROR(IF(OR(AND(U180="",V180=""),AND(U180=0,V180=0),AND(U180=CONCATENATE($D180,": "),V180=""),AND(U180=CONCATENATE($D180,": "),V180=0)),"",MAX(T$1:T179)+1),"")</f>
        <v/>
      </c>
      <c r="U180" s="138" t="str">
        <f ca="1">IFERROR(CONCATENATE($D180,": ",INDIRECT(ADDRESS(COUNTIF($D$1:$D180,$D180)+3,COLUMN($AP179),4,1,$D180))),"")</f>
        <v/>
      </c>
      <c r="V180" s="138" t="str">
        <f ca="1">IFERROR(INDIRECT(ADDRESS(COUNTIF($D$1:$D180,$D180)+3,COLUMN($AQ179),4,1,$D180)),"")</f>
        <v/>
      </c>
      <c r="W180" s="138"/>
      <c r="X180" s="138"/>
      <c r="Y180" s="138">
        <f t="shared" si="13"/>
        <v>0</v>
      </c>
      <c r="Z180" s="138" t="str">
        <f ca="1">IFERROR(IF(OR(AND(AA180="",AB180=""),AND(AA180=0,AB180=0),AND(AA180=CONCATENATE($D180,": "),AB180=""),AND(AA180=CONCATENATE($D180,": "),AB180=0)),"",MAX(Z$1:Z179)+1),"")</f>
        <v/>
      </c>
      <c r="AA180" s="138" t="str">
        <f ca="1">IFERROR(CONCATENATE($D180,": ",INDIRECT(ADDRESS(COUNTIF($D$1:$D180,$D180)+3,COLUMN($AS179),4,1,$D180))),"")</f>
        <v/>
      </c>
      <c r="AB180" s="138" t="str">
        <f ca="1">IFERROR(INDIRECT(ADDRESS(COUNTIF($D$1:$D180,$D180)+3,COLUMN($AT179),4,1,$D180)),"")</f>
        <v/>
      </c>
      <c r="AC180" s="138" t="str">
        <f t="shared" ca="1" si="14"/>
        <v/>
      </c>
      <c r="AD180" s="138" t="str">
        <f ca="1">IFERROR(IF(OR(AND(AE180="",AF180=""),AND(AE180=0,AF180=0),AND(AE180=CONCATENATE($D180,": "),AF180=""),AND(AE180=CONCATENATE($D180,": "),AF180=0)),"",MAX(AD$1:AD179)+1),"")</f>
        <v/>
      </c>
      <c r="AE180" s="138" t="str">
        <f ca="1">IFERROR(CONCATENATE($D180,": ",INDIRECT(ADDRESS(COUNTIF($D$1:$D180,$D180)+3,COLUMN($AV179),4,1,$D180))),"")</f>
        <v/>
      </c>
      <c r="AF180" s="138" t="str">
        <f ca="1">IFERROR(INDIRECT(ADDRESS(COUNTIF($D$1:$D180,$D180)+3,COLUMN($AW179),4,1,$D180)),"")</f>
        <v/>
      </c>
    </row>
    <row r="181" spans="4:32" x14ac:dyDescent="0.25">
      <c r="D181" s="138">
        <f t="shared" si="10"/>
        <v>0</v>
      </c>
      <c r="E181" s="138" t="str">
        <f>CONCATENATE("Hinweis ",COUNTIF($D$1:D180,D181)+1)</f>
        <v>Hinweis 108</v>
      </c>
      <c r="F181" s="138" t="str">
        <f ca="1">IFERROR(IF(OR(AND(G181="",H181=""),AND(G181=0,H181=0),AND(G181=CONCATENATE(D181,": "),H181=""),AND(G181=CONCATENATE(D181,": "),H181=0)),"",MAX(F$1:F180)+1),"")</f>
        <v/>
      </c>
      <c r="G181" s="138" t="str">
        <f ca="1">IFERROR(CONCATENATE($D181,": ",INDIRECT(ADDRESS(COUNTIF($D$1:$D181,$D181)+3,COLUMN($AG180),4,1,$D181))),"")</f>
        <v/>
      </c>
      <c r="H181" s="138" t="str">
        <f ca="1">IFERROR(INDIRECT(ADDRESS(COUNTIF($D$1:$D181,$D181)+3,COLUMN($AH180),4,1,$D181)),"")</f>
        <v/>
      </c>
      <c r="I181" s="138" t="str">
        <f>CONCATENATE("Abweichung ",COUNTIF($D$1:D180,D181)+1)</f>
        <v>Abweichung 108</v>
      </c>
      <c r="J181" s="138" t="str">
        <f ca="1">IFERROR(IF(OR(AND(K181="",L181=""),AND(K181=0,L181=0),AND(K181=CONCATENATE($D181,": "),L181=""),AND(K181=CONCATENATE($D181,": "),L181=0)),"",MAX(J$1:J180)+1),"")</f>
        <v/>
      </c>
      <c r="K181" s="138" t="str">
        <f ca="1">IFERROR(CONCATENATE($D181,": ",INDIRECT(ADDRESS(COUNTIF($D$1:$D181,$D181)+3,COLUMN($AJ180),4,1,$D181))),"")</f>
        <v/>
      </c>
      <c r="L181" s="138" t="str">
        <f ca="1">IFERROR(INDIRECT(ADDRESS(COUNTIF($D$1:$D181,$D181)+3,COLUMN($AK180),4,1,$D181)),"")</f>
        <v/>
      </c>
      <c r="M181" s="138"/>
      <c r="N181" s="138"/>
      <c r="O181" s="138" t="str">
        <f t="shared" si="11"/>
        <v>Hinweis 108</v>
      </c>
      <c r="P181" s="138" t="str">
        <f ca="1">IFERROR(IF(OR(AND(Q181="",R181=""),AND(Q181=0,R181=0),AND(Q181=CONCATENATE($D181,": "),R181=""),AND(Q181=CONCATENATE($D181,": "),R181=0)),"",MAX(P$1:P180)+1),"")</f>
        <v/>
      </c>
      <c r="Q181" s="138" t="str">
        <f ca="1">IFERROR(CONCATENATE($D181,": ",INDIRECT(ADDRESS(COUNTIF($D$1:$D181,$D181)+3,COLUMN($AM180),4,1,$D181))),"")</f>
        <v/>
      </c>
      <c r="R181" s="138" t="str">
        <f ca="1">IFERROR(INDIRECT(ADDRESS(COUNTIF($D$1:$D181,$D181)+3,COLUMN($AN180),4,1,$D181)),"")</f>
        <v/>
      </c>
      <c r="S181" s="138" t="str">
        <f t="shared" si="12"/>
        <v>Abweichung 108</v>
      </c>
      <c r="T181" s="138" t="str">
        <f ca="1">IFERROR(IF(OR(AND(U181="",V181=""),AND(U181=0,V181=0),AND(U181=CONCATENATE($D181,": "),V181=""),AND(U181=CONCATENATE($D181,": "),V181=0)),"",MAX(T$1:T180)+1),"")</f>
        <v/>
      </c>
      <c r="U181" s="138" t="str">
        <f ca="1">IFERROR(CONCATENATE($D181,": ",INDIRECT(ADDRESS(COUNTIF($D$1:$D181,$D181)+3,COLUMN($AP180),4,1,$D181))),"")</f>
        <v/>
      </c>
      <c r="V181" s="138" t="str">
        <f ca="1">IFERROR(INDIRECT(ADDRESS(COUNTIF($D$1:$D181,$D181)+3,COLUMN($AQ180),4,1,$D181)),"")</f>
        <v/>
      </c>
      <c r="W181" s="138"/>
      <c r="X181" s="138"/>
      <c r="Y181" s="138">
        <f t="shared" si="13"/>
        <v>0</v>
      </c>
      <c r="Z181" s="138" t="str">
        <f ca="1">IFERROR(IF(OR(AND(AA181="",AB181=""),AND(AA181=0,AB181=0),AND(AA181=CONCATENATE($D181,": "),AB181=""),AND(AA181=CONCATENATE($D181,": "),AB181=0)),"",MAX(Z$1:Z180)+1),"")</f>
        <v/>
      </c>
      <c r="AA181" s="138" t="str">
        <f ca="1">IFERROR(CONCATENATE($D181,": ",INDIRECT(ADDRESS(COUNTIF($D$1:$D181,$D181)+3,COLUMN($AS180),4,1,$D181))),"")</f>
        <v/>
      </c>
      <c r="AB181" s="138" t="str">
        <f ca="1">IFERROR(INDIRECT(ADDRESS(COUNTIF($D$1:$D181,$D181)+3,COLUMN($AT180),4,1,$D181)),"")</f>
        <v/>
      </c>
      <c r="AC181" s="138" t="str">
        <f t="shared" ca="1" si="14"/>
        <v/>
      </c>
      <c r="AD181" s="138" t="str">
        <f ca="1">IFERROR(IF(OR(AND(AE181="",AF181=""),AND(AE181=0,AF181=0),AND(AE181=CONCATENATE($D181,": "),AF181=""),AND(AE181=CONCATENATE($D181,": "),AF181=0)),"",MAX(AD$1:AD180)+1),"")</f>
        <v/>
      </c>
      <c r="AE181" s="138" t="str">
        <f ca="1">IFERROR(CONCATENATE($D181,": ",INDIRECT(ADDRESS(COUNTIF($D$1:$D181,$D181)+3,COLUMN($AV180),4,1,$D181))),"")</f>
        <v/>
      </c>
      <c r="AF181" s="138" t="str">
        <f ca="1">IFERROR(INDIRECT(ADDRESS(COUNTIF($D$1:$D181,$D181)+3,COLUMN($AW180),4,1,$D181)),"")</f>
        <v/>
      </c>
    </row>
    <row r="182" spans="4:32" x14ac:dyDescent="0.25">
      <c r="D182" s="138">
        <f t="shared" si="10"/>
        <v>0</v>
      </c>
      <c r="E182" s="138" t="str">
        <f>CONCATENATE("Hinweis ",COUNTIF($D$1:D181,D182)+1)</f>
        <v>Hinweis 109</v>
      </c>
      <c r="F182" s="138" t="str">
        <f ca="1">IFERROR(IF(OR(AND(G182="",H182=""),AND(G182=0,H182=0),AND(G182=CONCATENATE(D182,": "),H182=""),AND(G182=CONCATENATE(D182,": "),H182=0)),"",MAX(F$1:F181)+1),"")</f>
        <v/>
      </c>
      <c r="G182" s="138" t="str">
        <f ca="1">IFERROR(CONCATENATE($D182,": ",INDIRECT(ADDRESS(COUNTIF($D$1:$D182,$D182)+3,COLUMN($AG181),4,1,$D182))),"")</f>
        <v/>
      </c>
      <c r="H182" s="138" t="str">
        <f ca="1">IFERROR(INDIRECT(ADDRESS(COUNTIF($D$1:$D182,$D182)+3,COLUMN($AH181),4,1,$D182)),"")</f>
        <v/>
      </c>
      <c r="I182" s="138" t="str">
        <f>CONCATENATE("Abweichung ",COUNTIF($D$1:D181,D182)+1)</f>
        <v>Abweichung 109</v>
      </c>
      <c r="J182" s="138" t="str">
        <f ca="1">IFERROR(IF(OR(AND(K182="",L182=""),AND(K182=0,L182=0),AND(K182=CONCATENATE($D182,": "),L182=""),AND(K182=CONCATENATE($D182,": "),L182=0)),"",MAX(J$1:J181)+1),"")</f>
        <v/>
      </c>
      <c r="K182" s="138" t="str">
        <f ca="1">IFERROR(CONCATENATE($D182,": ",INDIRECT(ADDRESS(COUNTIF($D$1:$D182,$D182)+3,COLUMN($AJ181),4,1,$D182))),"")</f>
        <v/>
      </c>
      <c r="L182" s="138" t="str">
        <f ca="1">IFERROR(INDIRECT(ADDRESS(COUNTIF($D$1:$D182,$D182)+3,COLUMN($AK181),4,1,$D182)),"")</f>
        <v/>
      </c>
      <c r="M182" s="138"/>
      <c r="N182" s="138"/>
      <c r="O182" s="138" t="str">
        <f t="shared" si="11"/>
        <v>Hinweis 109</v>
      </c>
      <c r="P182" s="138" t="str">
        <f ca="1">IFERROR(IF(OR(AND(Q182="",R182=""),AND(Q182=0,R182=0),AND(Q182=CONCATENATE($D182,": "),R182=""),AND(Q182=CONCATENATE($D182,": "),R182=0)),"",MAX(P$1:P181)+1),"")</f>
        <v/>
      </c>
      <c r="Q182" s="138" t="str">
        <f ca="1">IFERROR(CONCATENATE($D182,": ",INDIRECT(ADDRESS(COUNTIF($D$1:$D182,$D182)+3,COLUMN($AM181),4,1,$D182))),"")</f>
        <v/>
      </c>
      <c r="R182" s="138" t="str">
        <f ca="1">IFERROR(INDIRECT(ADDRESS(COUNTIF($D$1:$D182,$D182)+3,COLUMN($AN181),4,1,$D182)),"")</f>
        <v/>
      </c>
      <c r="S182" s="138" t="str">
        <f t="shared" si="12"/>
        <v>Abweichung 109</v>
      </c>
      <c r="T182" s="138" t="str">
        <f ca="1">IFERROR(IF(OR(AND(U182="",V182=""),AND(U182=0,V182=0),AND(U182=CONCATENATE($D182,": "),V182=""),AND(U182=CONCATENATE($D182,": "),V182=0)),"",MAX(T$1:T181)+1),"")</f>
        <v/>
      </c>
      <c r="U182" s="138" t="str">
        <f ca="1">IFERROR(CONCATENATE($D182,": ",INDIRECT(ADDRESS(COUNTIF($D$1:$D182,$D182)+3,COLUMN($AP181),4,1,$D182))),"")</f>
        <v/>
      </c>
      <c r="V182" s="138" t="str">
        <f ca="1">IFERROR(INDIRECT(ADDRESS(COUNTIF($D$1:$D182,$D182)+3,COLUMN($AQ181),4,1,$D182)),"")</f>
        <v/>
      </c>
      <c r="W182" s="138"/>
      <c r="X182" s="138"/>
      <c r="Y182" s="138">
        <f t="shared" si="13"/>
        <v>0</v>
      </c>
      <c r="Z182" s="138" t="str">
        <f ca="1">IFERROR(IF(OR(AND(AA182="",AB182=""),AND(AA182=0,AB182=0),AND(AA182=CONCATENATE($D182,": "),AB182=""),AND(AA182=CONCATENATE($D182,": "),AB182=0)),"",MAX(Z$1:Z181)+1),"")</f>
        <v/>
      </c>
      <c r="AA182" s="138" t="str">
        <f ca="1">IFERROR(CONCATENATE($D182,": ",INDIRECT(ADDRESS(COUNTIF($D$1:$D182,$D182)+3,COLUMN($AS181),4,1,$D182))),"")</f>
        <v/>
      </c>
      <c r="AB182" s="138" t="str">
        <f ca="1">IFERROR(INDIRECT(ADDRESS(COUNTIF($D$1:$D182,$D182)+3,COLUMN($AT181),4,1,$D182)),"")</f>
        <v/>
      </c>
      <c r="AC182" s="138" t="str">
        <f t="shared" ca="1" si="14"/>
        <v/>
      </c>
      <c r="AD182" s="138" t="str">
        <f ca="1">IFERROR(IF(OR(AND(AE182="",AF182=""),AND(AE182=0,AF182=0),AND(AE182=CONCATENATE($D182,": "),AF182=""),AND(AE182=CONCATENATE($D182,": "),AF182=0)),"",MAX(AD$1:AD181)+1),"")</f>
        <v/>
      </c>
      <c r="AE182" s="138" t="str">
        <f ca="1">IFERROR(CONCATENATE($D182,": ",INDIRECT(ADDRESS(COUNTIF($D$1:$D182,$D182)+3,COLUMN($AV181),4,1,$D182))),"")</f>
        <v/>
      </c>
      <c r="AF182" s="138" t="str">
        <f ca="1">IFERROR(INDIRECT(ADDRESS(COUNTIF($D$1:$D182,$D182)+3,COLUMN($AW181),4,1,$D182)),"")</f>
        <v/>
      </c>
    </row>
    <row r="183" spans="4:32" x14ac:dyDescent="0.25">
      <c r="D183" s="138">
        <f t="shared" si="10"/>
        <v>0</v>
      </c>
      <c r="E183" s="138" t="str">
        <f>CONCATENATE("Hinweis ",COUNTIF($D$1:D182,D183)+1)</f>
        <v>Hinweis 110</v>
      </c>
      <c r="F183" s="138" t="str">
        <f ca="1">IFERROR(IF(OR(AND(G183="",H183=""),AND(G183=0,H183=0),AND(G183=CONCATENATE(D183,": "),H183=""),AND(G183=CONCATENATE(D183,": "),H183=0)),"",MAX(F$1:F182)+1),"")</f>
        <v/>
      </c>
      <c r="G183" s="138" t="str">
        <f ca="1">IFERROR(CONCATENATE($D183,": ",INDIRECT(ADDRESS(COUNTIF($D$1:$D183,$D183)+3,COLUMN($AG182),4,1,$D183))),"")</f>
        <v/>
      </c>
      <c r="H183" s="138" t="str">
        <f ca="1">IFERROR(INDIRECT(ADDRESS(COUNTIF($D$1:$D183,$D183)+3,COLUMN($AH182),4,1,$D183)),"")</f>
        <v/>
      </c>
      <c r="I183" s="138" t="str">
        <f>CONCATENATE("Abweichung ",COUNTIF($D$1:D182,D183)+1)</f>
        <v>Abweichung 110</v>
      </c>
      <c r="J183" s="138" t="str">
        <f ca="1">IFERROR(IF(OR(AND(K183="",L183=""),AND(K183=0,L183=0),AND(K183=CONCATENATE($D183,": "),L183=""),AND(K183=CONCATENATE($D183,": "),L183=0)),"",MAX(J$1:J182)+1),"")</f>
        <v/>
      </c>
      <c r="K183" s="138" t="str">
        <f ca="1">IFERROR(CONCATENATE($D183,": ",INDIRECT(ADDRESS(COUNTIF($D$1:$D183,$D183)+3,COLUMN($AJ182),4,1,$D183))),"")</f>
        <v/>
      </c>
      <c r="L183" s="138" t="str">
        <f ca="1">IFERROR(INDIRECT(ADDRESS(COUNTIF($D$1:$D183,$D183)+3,COLUMN($AK182),4,1,$D183)),"")</f>
        <v/>
      </c>
      <c r="M183" s="138"/>
      <c r="N183" s="138"/>
      <c r="O183" s="138" t="str">
        <f t="shared" si="11"/>
        <v>Hinweis 110</v>
      </c>
      <c r="P183" s="138" t="str">
        <f ca="1">IFERROR(IF(OR(AND(Q183="",R183=""),AND(Q183=0,R183=0),AND(Q183=CONCATENATE($D183,": "),R183=""),AND(Q183=CONCATENATE($D183,": "),R183=0)),"",MAX(P$1:P182)+1),"")</f>
        <v/>
      </c>
      <c r="Q183" s="138" t="str">
        <f ca="1">IFERROR(CONCATENATE($D183,": ",INDIRECT(ADDRESS(COUNTIF($D$1:$D183,$D183)+3,COLUMN($AM182),4,1,$D183))),"")</f>
        <v/>
      </c>
      <c r="R183" s="138" t="str">
        <f ca="1">IFERROR(INDIRECT(ADDRESS(COUNTIF($D$1:$D183,$D183)+3,COLUMN($AN182),4,1,$D183)),"")</f>
        <v/>
      </c>
      <c r="S183" s="138" t="str">
        <f t="shared" si="12"/>
        <v>Abweichung 110</v>
      </c>
      <c r="T183" s="138" t="str">
        <f ca="1">IFERROR(IF(OR(AND(U183="",V183=""),AND(U183=0,V183=0),AND(U183=CONCATENATE($D183,": "),V183=""),AND(U183=CONCATENATE($D183,": "),V183=0)),"",MAX(T$1:T182)+1),"")</f>
        <v/>
      </c>
      <c r="U183" s="138" t="str">
        <f ca="1">IFERROR(CONCATENATE($D183,": ",INDIRECT(ADDRESS(COUNTIF($D$1:$D183,$D183)+3,COLUMN($AP182),4,1,$D183))),"")</f>
        <v/>
      </c>
      <c r="V183" s="138" t="str">
        <f ca="1">IFERROR(INDIRECT(ADDRESS(COUNTIF($D$1:$D183,$D183)+3,COLUMN($AQ182),4,1,$D183)),"")</f>
        <v/>
      </c>
      <c r="W183" s="138"/>
      <c r="X183" s="138"/>
      <c r="Y183" s="138">
        <f t="shared" si="13"/>
        <v>0</v>
      </c>
      <c r="Z183" s="138" t="str">
        <f ca="1">IFERROR(IF(OR(AND(AA183="",AB183=""),AND(AA183=0,AB183=0),AND(AA183=CONCATENATE($D183,": "),AB183=""),AND(AA183=CONCATENATE($D183,": "),AB183=0)),"",MAX(Z$1:Z182)+1),"")</f>
        <v/>
      </c>
      <c r="AA183" s="138" t="str">
        <f ca="1">IFERROR(CONCATENATE($D183,": ",INDIRECT(ADDRESS(COUNTIF($D$1:$D183,$D183)+3,COLUMN($AS182),4,1,$D183))),"")</f>
        <v/>
      </c>
      <c r="AB183" s="138" t="str">
        <f ca="1">IFERROR(INDIRECT(ADDRESS(COUNTIF($D$1:$D183,$D183)+3,COLUMN($AT182),4,1,$D183)),"")</f>
        <v/>
      </c>
      <c r="AC183" s="138" t="str">
        <f t="shared" ca="1" si="14"/>
        <v/>
      </c>
      <c r="AD183" s="138" t="str">
        <f ca="1">IFERROR(IF(OR(AND(AE183="",AF183=""),AND(AE183=0,AF183=0),AND(AE183=CONCATENATE($D183,": "),AF183=""),AND(AE183=CONCATENATE($D183,": "),AF183=0)),"",MAX(AD$1:AD182)+1),"")</f>
        <v/>
      </c>
      <c r="AE183" s="138" t="str">
        <f ca="1">IFERROR(CONCATENATE($D183,": ",INDIRECT(ADDRESS(COUNTIF($D$1:$D183,$D183)+3,COLUMN($AV182),4,1,$D183))),"")</f>
        <v/>
      </c>
      <c r="AF183" s="138" t="str">
        <f ca="1">IFERROR(INDIRECT(ADDRESS(COUNTIF($D$1:$D183,$D183)+3,COLUMN($AW182),4,1,$D183)),"")</f>
        <v/>
      </c>
    </row>
    <row r="184" spans="4:32" x14ac:dyDescent="0.25">
      <c r="D184" s="138">
        <f t="shared" si="10"/>
        <v>0</v>
      </c>
      <c r="E184" s="138" t="str">
        <f>CONCATENATE("Hinweis ",COUNTIF($D$1:D183,D184)+1)</f>
        <v>Hinweis 111</v>
      </c>
      <c r="F184" s="138" t="str">
        <f ca="1">IFERROR(IF(OR(AND(G184="",H184=""),AND(G184=0,H184=0),AND(G184=CONCATENATE(D184,": "),H184=""),AND(G184=CONCATENATE(D184,": "),H184=0)),"",MAX(F$1:F183)+1),"")</f>
        <v/>
      </c>
      <c r="G184" s="138" t="str">
        <f ca="1">IFERROR(CONCATENATE($D184,": ",INDIRECT(ADDRESS(COUNTIF($D$1:$D184,$D184)+3,COLUMN($AG183),4,1,$D184))),"")</f>
        <v/>
      </c>
      <c r="H184" s="138" t="str">
        <f ca="1">IFERROR(INDIRECT(ADDRESS(COUNTIF($D$1:$D184,$D184)+3,COLUMN($AH183),4,1,$D184)),"")</f>
        <v/>
      </c>
      <c r="I184" s="138" t="str">
        <f>CONCATENATE("Abweichung ",COUNTIF($D$1:D183,D184)+1)</f>
        <v>Abweichung 111</v>
      </c>
      <c r="J184" s="138" t="str">
        <f ca="1">IFERROR(IF(OR(AND(K184="",L184=""),AND(K184=0,L184=0),AND(K184=CONCATENATE($D184,": "),L184=""),AND(K184=CONCATENATE($D184,": "),L184=0)),"",MAX(J$1:J183)+1),"")</f>
        <v/>
      </c>
      <c r="K184" s="138" t="str">
        <f ca="1">IFERROR(CONCATENATE($D184,": ",INDIRECT(ADDRESS(COUNTIF($D$1:$D184,$D184)+3,COLUMN($AJ183),4,1,$D184))),"")</f>
        <v/>
      </c>
      <c r="L184" s="138" t="str">
        <f ca="1">IFERROR(INDIRECT(ADDRESS(COUNTIF($D$1:$D184,$D184)+3,COLUMN($AK183),4,1,$D184)),"")</f>
        <v/>
      </c>
      <c r="M184" s="138"/>
      <c r="N184" s="138"/>
      <c r="O184" s="138" t="str">
        <f t="shared" si="11"/>
        <v>Hinweis 111</v>
      </c>
      <c r="P184" s="138" t="str">
        <f ca="1">IFERROR(IF(OR(AND(Q184="",R184=""),AND(Q184=0,R184=0),AND(Q184=CONCATENATE($D184,": "),R184=""),AND(Q184=CONCATENATE($D184,": "),R184=0)),"",MAX(P$1:P183)+1),"")</f>
        <v/>
      </c>
      <c r="Q184" s="138" t="str">
        <f ca="1">IFERROR(CONCATENATE($D184,": ",INDIRECT(ADDRESS(COUNTIF($D$1:$D184,$D184)+3,COLUMN($AM183),4,1,$D184))),"")</f>
        <v/>
      </c>
      <c r="R184" s="138" t="str">
        <f ca="1">IFERROR(INDIRECT(ADDRESS(COUNTIF($D$1:$D184,$D184)+3,COLUMN($AN183),4,1,$D184)),"")</f>
        <v/>
      </c>
      <c r="S184" s="138" t="str">
        <f t="shared" si="12"/>
        <v>Abweichung 111</v>
      </c>
      <c r="T184" s="138" t="str">
        <f ca="1">IFERROR(IF(OR(AND(U184="",V184=""),AND(U184=0,V184=0),AND(U184=CONCATENATE($D184,": "),V184=""),AND(U184=CONCATENATE($D184,": "),V184=0)),"",MAX(T$1:T183)+1),"")</f>
        <v/>
      </c>
      <c r="U184" s="138" t="str">
        <f ca="1">IFERROR(CONCATENATE($D184,": ",INDIRECT(ADDRESS(COUNTIF($D$1:$D184,$D184)+3,COLUMN($AP183),4,1,$D184))),"")</f>
        <v/>
      </c>
      <c r="V184" s="138" t="str">
        <f ca="1">IFERROR(INDIRECT(ADDRESS(COUNTIF($D$1:$D184,$D184)+3,COLUMN($AQ183),4,1,$D184)),"")</f>
        <v/>
      </c>
      <c r="W184" s="138"/>
      <c r="X184" s="138"/>
      <c r="Y184" s="138">
        <f t="shared" si="13"/>
        <v>0</v>
      </c>
      <c r="Z184" s="138" t="str">
        <f ca="1">IFERROR(IF(OR(AND(AA184="",AB184=""),AND(AA184=0,AB184=0),AND(AA184=CONCATENATE($D184,": "),AB184=""),AND(AA184=CONCATENATE($D184,": "),AB184=0)),"",MAX(Z$1:Z183)+1),"")</f>
        <v/>
      </c>
      <c r="AA184" s="138" t="str">
        <f ca="1">IFERROR(CONCATENATE($D184,": ",INDIRECT(ADDRESS(COUNTIF($D$1:$D184,$D184)+3,COLUMN($AS183),4,1,$D184))),"")</f>
        <v/>
      </c>
      <c r="AB184" s="138" t="str">
        <f ca="1">IFERROR(INDIRECT(ADDRESS(COUNTIF($D$1:$D184,$D184)+3,COLUMN($AT183),4,1,$D184)),"")</f>
        <v/>
      </c>
      <c r="AC184" s="138" t="str">
        <f t="shared" ca="1" si="14"/>
        <v/>
      </c>
      <c r="AD184" s="138" t="str">
        <f ca="1">IFERROR(IF(OR(AND(AE184="",AF184=""),AND(AE184=0,AF184=0),AND(AE184=CONCATENATE($D184,": "),AF184=""),AND(AE184=CONCATENATE($D184,": "),AF184=0)),"",MAX(AD$1:AD183)+1),"")</f>
        <v/>
      </c>
      <c r="AE184" s="138" t="str">
        <f ca="1">IFERROR(CONCATENATE($D184,": ",INDIRECT(ADDRESS(COUNTIF($D$1:$D184,$D184)+3,COLUMN($AV183),4,1,$D184))),"")</f>
        <v/>
      </c>
      <c r="AF184" s="138" t="str">
        <f ca="1">IFERROR(INDIRECT(ADDRESS(COUNTIF($D$1:$D184,$D184)+3,COLUMN($AW183),4,1,$D184)),"")</f>
        <v/>
      </c>
    </row>
    <row r="185" spans="4:32" x14ac:dyDescent="0.25">
      <c r="D185" s="138">
        <f t="shared" si="10"/>
        <v>0</v>
      </c>
      <c r="E185" s="138" t="str">
        <f>CONCATENATE("Hinweis ",COUNTIF($D$1:D184,D185)+1)</f>
        <v>Hinweis 112</v>
      </c>
      <c r="F185" s="138" t="str">
        <f ca="1">IFERROR(IF(OR(AND(G185="",H185=""),AND(G185=0,H185=0),AND(G185=CONCATENATE(D185,": "),H185=""),AND(G185=CONCATENATE(D185,": "),H185=0)),"",MAX(F$1:F184)+1),"")</f>
        <v/>
      </c>
      <c r="G185" s="138" t="str">
        <f ca="1">IFERROR(CONCATENATE($D185,": ",INDIRECT(ADDRESS(COUNTIF($D$1:$D185,$D185)+3,COLUMN($AG184),4,1,$D185))),"")</f>
        <v/>
      </c>
      <c r="H185" s="138" t="str">
        <f ca="1">IFERROR(INDIRECT(ADDRESS(COUNTIF($D$1:$D185,$D185)+3,COLUMN($AH184),4,1,$D185)),"")</f>
        <v/>
      </c>
      <c r="I185" s="138" t="str">
        <f>CONCATENATE("Abweichung ",COUNTIF($D$1:D184,D185)+1)</f>
        <v>Abweichung 112</v>
      </c>
      <c r="J185" s="138" t="str">
        <f ca="1">IFERROR(IF(OR(AND(K185="",L185=""),AND(K185=0,L185=0),AND(K185=CONCATENATE($D185,": "),L185=""),AND(K185=CONCATENATE($D185,": "),L185=0)),"",MAX(J$1:J184)+1),"")</f>
        <v/>
      </c>
      <c r="K185" s="138" t="str">
        <f ca="1">IFERROR(CONCATENATE($D185,": ",INDIRECT(ADDRESS(COUNTIF($D$1:$D185,$D185)+3,COLUMN($AJ184),4,1,$D185))),"")</f>
        <v/>
      </c>
      <c r="L185" s="138" t="str">
        <f ca="1">IFERROR(INDIRECT(ADDRESS(COUNTIF($D$1:$D185,$D185)+3,COLUMN($AK184),4,1,$D185)),"")</f>
        <v/>
      </c>
      <c r="M185" s="138"/>
      <c r="N185" s="138"/>
      <c r="O185" s="138" t="str">
        <f t="shared" si="11"/>
        <v>Hinweis 112</v>
      </c>
      <c r="P185" s="138" t="str">
        <f ca="1">IFERROR(IF(OR(AND(Q185="",R185=""),AND(Q185=0,R185=0),AND(Q185=CONCATENATE($D185,": "),R185=""),AND(Q185=CONCATENATE($D185,": "),R185=0)),"",MAX(P$1:P184)+1),"")</f>
        <v/>
      </c>
      <c r="Q185" s="138" t="str">
        <f ca="1">IFERROR(CONCATENATE($D185,": ",INDIRECT(ADDRESS(COUNTIF($D$1:$D185,$D185)+3,COLUMN($AM184),4,1,$D185))),"")</f>
        <v/>
      </c>
      <c r="R185" s="138" t="str">
        <f ca="1">IFERROR(INDIRECT(ADDRESS(COUNTIF($D$1:$D185,$D185)+3,COLUMN($AN184),4,1,$D185)),"")</f>
        <v/>
      </c>
      <c r="S185" s="138" t="str">
        <f t="shared" si="12"/>
        <v>Abweichung 112</v>
      </c>
      <c r="T185" s="138" t="str">
        <f ca="1">IFERROR(IF(OR(AND(U185="",V185=""),AND(U185=0,V185=0),AND(U185=CONCATENATE($D185,": "),V185=""),AND(U185=CONCATENATE($D185,": "),V185=0)),"",MAX(T$1:T184)+1),"")</f>
        <v/>
      </c>
      <c r="U185" s="138" t="str">
        <f ca="1">IFERROR(CONCATENATE($D185,": ",INDIRECT(ADDRESS(COUNTIF($D$1:$D185,$D185)+3,COLUMN($AP184),4,1,$D185))),"")</f>
        <v/>
      </c>
      <c r="V185" s="138" t="str">
        <f ca="1">IFERROR(INDIRECT(ADDRESS(COUNTIF($D$1:$D185,$D185)+3,COLUMN($AQ184),4,1,$D185)),"")</f>
        <v/>
      </c>
      <c r="W185" s="138"/>
      <c r="X185" s="138"/>
      <c r="Y185" s="138">
        <f t="shared" si="13"/>
        <v>0</v>
      </c>
      <c r="Z185" s="138" t="str">
        <f ca="1">IFERROR(IF(OR(AND(AA185="",AB185=""),AND(AA185=0,AB185=0),AND(AA185=CONCATENATE($D185,": "),AB185=""),AND(AA185=CONCATENATE($D185,": "),AB185=0)),"",MAX(Z$1:Z184)+1),"")</f>
        <v/>
      </c>
      <c r="AA185" s="138" t="str">
        <f ca="1">IFERROR(CONCATENATE($D185,": ",INDIRECT(ADDRESS(COUNTIF($D$1:$D185,$D185)+3,COLUMN($AS184),4,1,$D185))),"")</f>
        <v/>
      </c>
      <c r="AB185" s="138" t="str">
        <f ca="1">IFERROR(INDIRECT(ADDRESS(COUNTIF($D$1:$D185,$D185)+3,COLUMN($AT184),4,1,$D185)),"")</f>
        <v/>
      </c>
      <c r="AC185" s="138" t="str">
        <f t="shared" ca="1" si="14"/>
        <v/>
      </c>
      <c r="AD185" s="138" t="str">
        <f ca="1">IFERROR(IF(OR(AND(AE185="",AF185=""),AND(AE185=0,AF185=0),AND(AE185=CONCATENATE($D185,": "),AF185=""),AND(AE185=CONCATENATE($D185,": "),AF185=0)),"",MAX(AD$1:AD184)+1),"")</f>
        <v/>
      </c>
      <c r="AE185" s="138" t="str">
        <f ca="1">IFERROR(CONCATENATE($D185,": ",INDIRECT(ADDRESS(COUNTIF($D$1:$D185,$D185)+3,COLUMN($AV184),4,1,$D185))),"")</f>
        <v/>
      </c>
      <c r="AF185" s="138" t="str">
        <f ca="1">IFERROR(INDIRECT(ADDRESS(COUNTIF($D$1:$D185,$D185)+3,COLUMN($AW184),4,1,$D185)),"")</f>
        <v/>
      </c>
    </row>
    <row r="186" spans="4:32" x14ac:dyDescent="0.25">
      <c r="D186" s="138">
        <f t="shared" si="10"/>
        <v>0</v>
      </c>
      <c r="E186" s="138" t="str">
        <f>CONCATENATE("Hinweis ",COUNTIF($D$1:D185,D186)+1)</f>
        <v>Hinweis 113</v>
      </c>
      <c r="F186" s="138" t="str">
        <f ca="1">IFERROR(IF(OR(AND(G186="",H186=""),AND(G186=0,H186=0),AND(G186=CONCATENATE(D186,": "),H186=""),AND(G186=CONCATENATE(D186,": "),H186=0)),"",MAX(F$1:F185)+1),"")</f>
        <v/>
      </c>
      <c r="G186" s="138" t="str">
        <f ca="1">IFERROR(CONCATENATE($D186,": ",INDIRECT(ADDRESS(COUNTIF($D$1:$D186,$D186)+3,COLUMN($AG185),4,1,$D186))),"")</f>
        <v/>
      </c>
      <c r="H186" s="138" t="str">
        <f ca="1">IFERROR(INDIRECT(ADDRESS(COUNTIF($D$1:$D186,$D186)+3,COLUMN($AH185),4,1,$D186)),"")</f>
        <v/>
      </c>
      <c r="I186" s="138" t="str">
        <f>CONCATENATE("Abweichung ",COUNTIF($D$1:D185,D186)+1)</f>
        <v>Abweichung 113</v>
      </c>
      <c r="J186" s="138" t="str">
        <f ca="1">IFERROR(IF(OR(AND(K186="",L186=""),AND(K186=0,L186=0),AND(K186=CONCATENATE($D186,": "),L186=""),AND(K186=CONCATENATE($D186,": "),L186=0)),"",MAX(J$1:J185)+1),"")</f>
        <v/>
      </c>
      <c r="K186" s="138" t="str">
        <f ca="1">IFERROR(CONCATENATE($D186,": ",INDIRECT(ADDRESS(COUNTIF($D$1:$D186,$D186)+3,COLUMN($AJ185),4,1,$D186))),"")</f>
        <v/>
      </c>
      <c r="L186" s="138" t="str">
        <f ca="1">IFERROR(INDIRECT(ADDRESS(COUNTIF($D$1:$D186,$D186)+3,COLUMN($AK185),4,1,$D186)),"")</f>
        <v/>
      </c>
      <c r="M186" s="138"/>
      <c r="N186" s="138"/>
      <c r="O186" s="138" t="str">
        <f t="shared" si="11"/>
        <v>Hinweis 113</v>
      </c>
      <c r="P186" s="138" t="str">
        <f ca="1">IFERROR(IF(OR(AND(Q186="",R186=""),AND(Q186=0,R186=0),AND(Q186=CONCATENATE($D186,": "),R186=""),AND(Q186=CONCATENATE($D186,": "),R186=0)),"",MAX(P$1:P185)+1),"")</f>
        <v/>
      </c>
      <c r="Q186" s="138" t="str">
        <f ca="1">IFERROR(CONCATENATE($D186,": ",INDIRECT(ADDRESS(COUNTIF($D$1:$D186,$D186)+3,COLUMN($AM185),4,1,$D186))),"")</f>
        <v/>
      </c>
      <c r="R186" s="138" t="str">
        <f ca="1">IFERROR(INDIRECT(ADDRESS(COUNTIF($D$1:$D186,$D186)+3,COLUMN($AN185),4,1,$D186)),"")</f>
        <v/>
      </c>
      <c r="S186" s="138" t="str">
        <f t="shared" si="12"/>
        <v>Abweichung 113</v>
      </c>
      <c r="T186" s="138" t="str">
        <f ca="1">IFERROR(IF(OR(AND(U186="",V186=""),AND(U186=0,V186=0),AND(U186=CONCATENATE($D186,": "),V186=""),AND(U186=CONCATENATE($D186,": "),V186=0)),"",MAX(T$1:T185)+1),"")</f>
        <v/>
      </c>
      <c r="U186" s="138" t="str">
        <f ca="1">IFERROR(CONCATENATE($D186,": ",INDIRECT(ADDRESS(COUNTIF($D$1:$D186,$D186)+3,COLUMN($AP185),4,1,$D186))),"")</f>
        <v/>
      </c>
      <c r="V186" s="138" t="str">
        <f ca="1">IFERROR(INDIRECT(ADDRESS(COUNTIF($D$1:$D186,$D186)+3,COLUMN($AQ185),4,1,$D186)),"")</f>
        <v/>
      </c>
      <c r="W186" s="138"/>
      <c r="X186" s="138"/>
      <c r="Y186" s="138">
        <f t="shared" si="13"/>
        <v>0</v>
      </c>
      <c r="Z186" s="138" t="str">
        <f ca="1">IFERROR(IF(OR(AND(AA186="",AB186=""),AND(AA186=0,AB186=0),AND(AA186=CONCATENATE($D186,": "),AB186=""),AND(AA186=CONCATENATE($D186,": "),AB186=0)),"",MAX(Z$1:Z185)+1),"")</f>
        <v/>
      </c>
      <c r="AA186" s="138" t="str">
        <f ca="1">IFERROR(CONCATENATE($D186,": ",INDIRECT(ADDRESS(COUNTIF($D$1:$D186,$D186)+3,COLUMN($AS185),4,1,$D186))),"")</f>
        <v/>
      </c>
      <c r="AB186" s="138" t="str">
        <f ca="1">IFERROR(INDIRECT(ADDRESS(COUNTIF($D$1:$D186,$D186)+3,COLUMN($AT185),4,1,$D186)),"")</f>
        <v/>
      </c>
      <c r="AC186" s="138" t="str">
        <f t="shared" ca="1" si="14"/>
        <v/>
      </c>
      <c r="AD186" s="138" t="str">
        <f ca="1">IFERROR(IF(OR(AND(AE186="",AF186=""),AND(AE186=0,AF186=0),AND(AE186=CONCATENATE($D186,": "),AF186=""),AND(AE186=CONCATENATE($D186,": "),AF186=0)),"",MAX(AD$1:AD185)+1),"")</f>
        <v/>
      </c>
      <c r="AE186" s="138" t="str">
        <f ca="1">IFERROR(CONCATENATE($D186,": ",INDIRECT(ADDRESS(COUNTIF($D$1:$D186,$D186)+3,COLUMN($AV185),4,1,$D186))),"")</f>
        <v/>
      </c>
      <c r="AF186" s="138" t="str">
        <f ca="1">IFERROR(INDIRECT(ADDRESS(COUNTIF($D$1:$D186,$D186)+3,COLUMN($AW185),4,1,$D186)),"")</f>
        <v/>
      </c>
    </row>
    <row r="187" spans="4:32" x14ac:dyDescent="0.25">
      <c r="D187" s="138">
        <f t="shared" si="10"/>
        <v>0</v>
      </c>
      <c r="E187" s="138" t="str">
        <f>CONCATENATE("Hinweis ",COUNTIF($D$1:D186,D187)+1)</f>
        <v>Hinweis 114</v>
      </c>
      <c r="F187" s="138" t="str">
        <f ca="1">IFERROR(IF(OR(AND(G187="",H187=""),AND(G187=0,H187=0),AND(G187=CONCATENATE(D187,": "),H187=""),AND(G187=CONCATENATE(D187,": "),H187=0)),"",MAX(F$1:F186)+1),"")</f>
        <v/>
      </c>
      <c r="G187" s="138" t="str">
        <f ca="1">IFERROR(CONCATENATE($D187,": ",INDIRECT(ADDRESS(COUNTIF($D$1:$D187,$D187)+3,COLUMN($AG186),4,1,$D187))),"")</f>
        <v/>
      </c>
      <c r="H187" s="138" t="str">
        <f ca="1">IFERROR(INDIRECT(ADDRESS(COUNTIF($D$1:$D187,$D187)+3,COLUMN($AH186),4,1,$D187)),"")</f>
        <v/>
      </c>
      <c r="I187" s="138" t="str">
        <f>CONCATENATE("Abweichung ",COUNTIF($D$1:D186,D187)+1)</f>
        <v>Abweichung 114</v>
      </c>
      <c r="J187" s="138" t="str">
        <f ca="1">IFERROR(IF(OR(AND(K187="",L187=""),AND(K187=0,L187=0),AND(K187=CONCATENATE($D187,": "),L187=""),AND(K187=CONCATENATE($D187,": "),L187=0)),"",MAX(J$1:J186)+1),"")</f>
        <v/>
      </c>
      <c r="K187" s="138" t="str">
        <f ca="1">IFERROR(CONCATENATE($D187,": ",INDIRECT(ADDRESS(COUNTIF($D$1:$D187,$D187)+3,COLUMN($AJ186),4,1,$D187))),"")</f>
        <v/>
      </c>
      <c r="L187" s="138" t="str">
        <f ca="1">IFERROR(INDIRECT(ADDRESS(COUNTIF($D$1:$D187,$D187)+3,COLUMN($AK186),4,1,$D187)),"")</f>
        <v/>
      </c>
      <c r="M187" s="138"/>
      <c r="N187" s="138"/>
      <c r="O187" s="138" t="str">
        <f t="shared" si="11"/>
        <v>Hinweis 114</v>
      </c>
      <c r="P187" s="138" t="str">
        <f ca="1">IFERROR(IF(OR(AND(Q187="",R187=""),AND(Q187=0,R187=0),AND(Q187=CONCATENATE($D187,": "),R187=""),AND(Q187=CONCATENATE($D187,": "),R187=0)),"",MAX(P$1:P186)+1),"")</f>
        <v/>
      </c>
      <c r="Q187" s="138" t="str">
        <f ca="1">IFERROR(CONCATENATE($D187,": ",INDIRECT(ADDRESS(COUNTIF($D$1:$D187,$D187)+3,COLUMN($AM186),4,1,$D187))),"")</f>
        <v/>
      </c>
      <c r="R187" s="138" t="str">
        <f ca="1">IFERROR(INDIRECT(ADDRESS(COUNTIF($D$1:$D187,$D187)+3,COLUMN($AN186),4,1,$D187)),"")</f>
        <v/>
      </c>
      <c r="S187" s="138" t="str">
        <f t="shared" si="12"/>
        <v>Abweichung 114</v>
      </c>
      <c r="T187" s="138" t="str">
        <f ca="1">IFERROR(IF(OR(AND(U187="",V187=""),AND(U187=0,V187=0),AND(U187=CONCATENATE($D187,": "),V187=""),AND(U187=CONCATENATE($D187,": "),V187=0)),"",MAX(T$1:T186)+1),"")</f>
        <v/>
      </c>
      <c r="U187" s="138" t="str">
        <f ca="1">IFERROR(CONCATENATE($D187,": ",INDIRECT(ADDRESS(COUNTIF($D$1:$D187,$D187)+3,COLUMN($AP186),4,1,$D187))),"")</f>
        <v/>
      </c>
      <c r="V187" s="138" t="str">
        <f ca="1">IFERROR(INDIRECT(ADDRESS(COUNTIF($D$1:$D187,$D187)+3,COLUMN($AQ186),4,1,$D187)),"")</f>
        <v/>
      </c>
      <c r="W187" s="138"/>
      <c r="X187" s="138"/>
      <c r="Y187" s="138">
        <f t="shared" si="13"/>
        <v>0</v>
      </c>
      <c r="Z187" s="138" t="str">
        <f ca="1">IFERROR(IF(OR(AND(AA187="",AB187=""),AND(AA187=0,AB187=0),AND(AA187=CONCATENATE($D187,": "),AB187=""),AND(AA187=CONCATENATE($D187,": "),AB187=0)),"",MAX(Z$1:Z186)+1),"")</f>
        <v/>
      </c>
      <c r="AA187" s="138" t="str">
        <f ca="1">IFERROR(CONCATENATE($D187,": ",INDIRECT(ADDRESS(COUNTIF($D$1:$D187,$D187)+3,COLUMN($AS186),4,1,$D187))),"")</f>
        <v/>
      </c>
      <c r="AB187" s="138" t="str">
        <f ca="1">IFERROR(INDIRECT(ADDRESS(COUNTIF($D$1:$D187,$D187)+3,COLUMN($AT186),4,1,$D187)),"")</f>
        <v/>
      </c>
      <c r="AC187" s="138" t="str">
        <f t="shared" ca="1" si="14"/>
        <v/>
      </c>
      <c r="AD187" s="138" t="str">
        <f ca="1">IFERROR(IF(OR(AND(AE187="",AF187=""),AND(AE187=0,AF187=0),AND(AE187=CONCATENATE($D187,": "),AF187=""),AND(AE187=CONCATENATE($D187,": "),AF187=0)),"",MAX(AD$1:AD186)+1),"")</f>
        <v/>
      </c>
      <c r="AE187" s="138" t="str">
        <f ca="1">IFERROR(CONCATENATE($D187,": ",INDIRECT(ADDRESS(COUNTIF($D$1:$D187,$D187)+3,COLUMN($AV186),4,1,$D187))),"")</f>
        <v/>
      </c>
      <c r="AF187" s="138" t="str">
        <f ca="1">IFERROR(INDIRECT(ADDRESS(COUNTIF($D$1:$D187,$D187)+3,COLUMN($AW186),4,1,$D187)),"")</f>
        <v/>
      </c>
    </row>
    <row r="188" spans="4:32" x14ac:dyDescent="0.25">
      <c r="D188" s="138">
        <f t="shared" si="10"/>
        <v>0</v>
      </c>
      <c r="E188" s="138" t="str">
        <f>CONCATENATE("Hinweis ",COUNTIF($D$1:D187,D188)+1)</f>
        <v>Hinweis 115</v>
      </c>
      <c r="F188" s="138" t="str">
        <f ca="1">IFERROR(IF(OR(AND(G188="",H188=""),AND(G188=0,H188=0),AND(G188=CONCATENATE(D188,": "),H188=""),AND(G188=CONCATENATE(D188,": "),H188=0)),"",MAX(F$1:F187)+1),"")</f>
        <v/>
      </c>
      <c r="G188" s="138" t="str">
        <f ca="1">IFERROR(CONCATENATE($D188,": ",INDIRECT(ADDRESS(COUNTIF($D$1:$D188,$D188)+3,COLUMN($AG187),4,1,$D188))),"")</f>
        <v/>
      </c>
      <c r="H188" s="138" t="str">
        <f ca="1">IFERROR(INDIRECT(ADDRESS(COUNTIF($D$1:$D188,$D188)+3,COLUMN($AH187),4,1,$D188)),"")</f>
        <v/>
      </c>
      <c r="I188" s="138" t="str">
        <f>CONCATENATE("Abweichung ",COUNTIF($D$1:D187,D188)+1)</f>
        <v>Abweichung 115</v>
      </c>
      <c r="J188" s="138" t="str">
        <f ca="1">IFERROR(IF(OR(AND(K188="",L188=""),AND(K188=0,L188=0),AND(K188=CONCATENATE($D188,": "),L188=""),AND(K188=CONCATENATE($D188,": "),L188=0)),"",MAX(J$1:J187)+1),"")</f>
        <v/>
      </c>
      <c r="K188" s="138" t="str">
        <f ca="1">IFERROR(CONCATENATE($D188,": ",INDIRECT(ADDRESS(COUNTIF($D$1:$D188,$D188)+3,COLUMN($AJ187),4,1,$D188))),"")</f>
        <v/>
      </c>
      <c r="L188" s="138" t="str">
        <f ca="1">IFERROR(INDIRECT(ADDRESS(COUNTIF($D$1:$D188,$D188)+3,COLUMN($AK187),4,1,$D188)),"")</f>
        <v/>
      </c>
      <c r="M188" s="138"/>
      <c r="N188" s="138"/>
      <c r="O188" s="138" t="str">
        <f t="shared" si="11"/>
        <v>Hinweis 115</v>
      </c>
      <c r="P188" s="138" t="str">
        <f ca="1">IFERROR(IF(OR(AND(Q188="",R188=""),AND(Q188=0,R188=0),AND(Q188=CONCATENATE($D188,": "),R188=""),AND(Q188=CONCATENATE($D188,": "),R188=0)),"",MAX(P$1:P187)+1),"")</f>
        <v/>
      </c>
      <c r="Q188" s="138" t="str">
        <f ca="1">IFERROR(CONCATENATE($D188,": ",INDIRECT(ADDRESS(COUNTIF($D$1:$D188,$D188)+3,COLUMN($AM187),4,1,$D188))),"")</f>
        <v/>
      </c>
      <c r="R188" s="138" t="str">
        <f ca="1">IFERROR(INDIRECT(ADDRESS(COUNTIF($D$1:$D188,$D188)+3,COLUMN($AN187),4,1,$D188)),"")</f>
        <v/>
      </c>
      <c r="S188" s="138" t="str">
        <f t="shared" si="12"/>
        <v>Abweichung 115</v>
      </c>
      <c r="T188" s="138" t="str">
        <f ca="1">IFERROR(IF(OR(AND(U188="",V188=""),AND(U188=0,V188=0),AND(U188=CONCATENATE($D188,": "),V188=""),AND(U188=CONCATENATE($D188,": "),V188=0)),"",MAX(T$1:T187)+1),"")</f>
        <v/>
      </c>
      <c r="U188" s="138" t="str">
        <f ca="1">IFERROR(CONCATENATE($D188,": ",INDIRECT(ADDRESS(COUNTIF($D$1:$D188,$D188)+3,COLUMN($AP187),4,1,$D188))),"")</f>
        <v/>
      </c>
      <c r="V188" s="138" t="str">
        <f ca="1">IFERROR(INDIRECT(ADDRESS(COUNTIF($D$1:$D188,$D188)+3,COLUMN($AQ187),4,1,$D188)),"")</f>
        <v/>
      </c>
      <c r="W188" s="138"/>
      <c r="X188" s="138"/>
      <c r="Y188" s="138">
        <f t="shared" si="13"/>
        <v>0</v>
      </c>
      <c r="Z188" s="138" t="str">
        <f ca="1">IFERROR(IF(OR(AND(AA188="",AB188=""),AND(AA188=0,AB188=0),AND(AA188=CONCATENATE($D188,": "),AB188=""),AND(AA188=CONCATENATE($D188,": "),AB188=0)),"",MAX(Z$1:Z187)+1),"")</f>
        <v/>
      </c>
      <c r="AA188" s="138" t="str">
        <f ca="1">IFERROR(CONCATENATE($D188,": ",INDIRECT(ADDRESS(COUNTIF($D$1:$D188,$D188)+3,COLUMN($AS187),4,1,$D188))),"")</f>
        <v/>
      </c>
      <c r="AB188" s="138" t="str">
        <f ca="1">IFERROR(INDIRECT(ADDRESS(COUNTIF($D$1:$D188,$D188)+3,COLUMN($AT187),4,1,$D188)),"")</f>
        <v/>
      </c>
      <c r="AC188" s="138" t="str">
        <f t="shared" ca="1" si="14"/>
        <v/>
      </c>
      <c r="AD188" s="138" t="str">
        <f ca="1">IFERROR(IF(OR(AND(AE188="",AF188=""),AND(AE188=0,AF188=0),AND(AE188=CONCATENATE($D188,": "),AF188=""),AND(AE188=CONCATENATE($D188,": "),AF188=0)),"",MAX(AD$1:AD187)+1),"")</f>
        <v/>
      </c>
      <c r="AE188" s="138" t="str">
        <f ca="1">IFERROR(CONCATENATE($D188,": ",INDIRECT(ADDRESS(COUNTIF($D$1:$D188,$D188)+3,COLUMN($AV187),4,1,$D188))),"")</f>
        <v/>
      </c>
      <c r="AF188" s="138" t="str">
        <f ca="1">IFERROR(INDIRECT(ADDRESS(COUNTIF($D$1:$D188,$D188)+3,COLUMN($AW187),4,1,$D188)),"")</f>
        <v/>
      </c>
    </row>
    <row r="189" spans="4:32" x14ac:dyDescent="0.25">
      <c r="D189" s="138">
        <f t="shared" si="10"/>
        <v>0</v>
      </c>
      <c r="E189" s="138" t="str">
        <f>CONCATENATE("Hinweis ",COUNTIF($D$1:D188,D189)+1)</f>
        <v>Hinweis 116</v>
      </c>
      <c r="F189" s="138" t="str">
        <f ca="1">IFERROR(IF(OR(AND(G189="",H189=""),AND(G189=0,H189=0),AND(G189=CONCATENATE(D189,": "),H189=""),AND(G189=CONCATENATE(D189,": "),H189=0)),"",MAX(F$1:F188)+1),"")</f>
        <v/>
      </c>
      <c r="G189" s="138" t="str">
        <f ca="1">IFERROR(CONCATENATE($D189,": ",INDIRECT(ADDRESS(COUNTIF($D$1:$D189,$D189)+3,COLUMN($AG188),4,1,$D189))),"")</f>
        <v/>
      </c>
      <c r="H189" s="138" t="str">
        <f ca="1">IFERROR(INDIRECT(ADDRESS(COUNTIF($D$1:$D189,$D189)+3,COLUMN($AH188),4,1,$D189)),"")</f>
        <v/>
      </c>
      <c r="I189" s="138" t="str">
        <f>CONCATENATE("Abweichung ",COUNTIF($D$1:D188,D189)+1)</f>
        <v>Abweichung 116</v>
      </c>
      <c r="J189" s="138" t="str">
        <f ca="1">IFERROR(IF(OR(AND(K189="",L189=""),AND(K189=0,L189=0),AND(K189=CONCATENATE($D189,": "),L189=""),AND(K189=CONCATENATE($D189,": "),L189=0)),"",MAX(J$1:J188)+1),"")</f>
        <v/>
      </c>
      <c r="K189" s="138" t="str">
        <f ca="1">IFERROR(CONCATENATE($D189,": ",INDIRECT(ADDRESS(COUNTIF($D$1:$D189,$D189)+3,COLUMN($AJ188),4,1,$D189))),"")</f>
        <v/>
      </c>
      <c r="L189" s="138" t="str">
        <f ca="1">IFERROR(INDIRECT(ADDRESS(COUNTIF($D$1:$D189,$D189)+3,COLUMN($AK188),4,1,$D189)),"")</f>
        <v/>
      </c>
      <c r="M189" s="138"/>
      <c r="N189" s="138"/>
      <c r="O189" s="138" t="str">
        <f t="shared" si="11"/>
        <v>Hinweis 116</v>
      </c>
      <c r="P189" s="138" t="str">
        <f ca="1">IFERROR(IF(OR(AND(Q189="",R189=""),AND(Q189=0,R189=0),AND(Q189=CONCATENATE($D189,": "),R189=""),AND(Q189=CONCATENATE($D189,": "),R189=0)),"",MAX(P$1:P188)+1),"")</f>
        <v/>
      </c>
      <c r="Q189" s="138" t="str">
        <f ca="1">IFERROR(CONCATENATE($D189,": ",INDIRECT(ADDRESS(COUNTIF($D$1:$D189,$D189)+3,COLUMN($AM188),4,1,$D189))),"")</f>
        <v/>
      </c>
      <c r="R189" s="138" t="str">
        <f ca="1">IFERROR(INDIRECT(ADDRESS(COUNTIF($D$1:$D189,$D189)+3,COLUMN($AN188),4,1,$D189)),"")</f>
        <v/>
      </c>
      <c r="S189" s="138" t="str">
        <f t="shared" si="12"/>
        <v>Abweichung 116</v>
      </c>
      <c r="T189" s="138" t="str">
        <f ca="1">IFERROR(IF(OR(AND(U189="",V189=""),AND(U189=0,V189=0),AND(U189=CONCATENATE($D189,": "),V189=""),AND(U189=CONCATENATE($D189,": "),V189=0)),"",MAX(T$1:T188)+1),"")</f>
        <v/>
      </c>
      <c r="U189" s="138" t="str">
        <f ca="1">IFERROR(CONCATENATE($D189,": ",INDIRECT(ADDRESS(COUNTIF($D$1:$D189,$D189)+3,COLUMN($AP188),4,1,$D189))),"")</f>
        <v/>
      </c>
      <c r="V189" s="138" t="str">
        <f ca="1">IFERROR(INDIRECT(ADDRESS(COUNTIF($D$1:$D189,$D189)+3,COLUMN($AQ188),4,1,$D189)),"")</f>
        <v/>
      </c>
      <c r="W189" s="138"/>
      <c r="X189" s="138"/>
      <c r="Y189" s="138">
        <f t="shared" si="13"/>
        <v>0</v>
      </c>
      <c r="Z189" s="138" t="str">
        <f ca="1">IFERROR(IF(OR(AND(AA189="",AB189=""),AND(AA189=0,AB189=0),AND(AA189=CONCATENATE($D189,": "),AB189=""),AND(AA189=CONCATENATE($D189,": "),AB189=0)),"",MAX(Z$1:Z188)+1),"")</f>
        <v/>
      </c>
      <c r="AA189" s="138" t="str">
        <f ca="1">IFERROR(CONCATENATE($D189,": ",INDIRECT(ADDRESS(COUNTIF($D$1:$D189,$D189)+3,COLUMN($AS188),4,1,$D189))),"")</f>
        <v/>
      </c>
      <c r="AB189" s="138" t="str">
        <f ca="1">IFERROR(INDIRECT(ADDRESS(COUNTIF($D$1:$D189,$D189)+3,COLUMN($AT188),4,1,$D189)),"")</f>
        <v/>
      </c>
      <c r="AC189" s="138" t="str">
        <f t="shared" ca="1" si="14"/>
        <v/>
      </c>
      <c r="AD189" s="138" t="str">
        <f ca="1">IFERROR(IF(OR(AND(AE189="",AF189=""),AND(AE189=0,AF189=0),AND(AE189=CONCATENATE($D189,": "),AF189=""),AND(AE189=CONCATENATE($D189,": "),AF189=0)),"",MAX(AD$1:AD188)+1),"")</f>
        <v/>
      </c>
      <c r="AE189" s="138" t="str">
        <f ca="1">IFERROR(CONCATENATE($D189,": ",INDIRECT(ADDRESS(COUNTIF($D$1:$D189,$D189)+3,COLUMN($AV188),4,1,$D189))),"")</f>
        <v/>
      </c>
      <c r="AF189" s="138" t="str">
        <f ca="1">IFERROR(INDIRECT(ADDRESS(COUNTIF($D$1:$D189,$D189)+3,COLUMN($AW188),4,1,$D189)),"")</f>
        <v/>
      </c>
    </row>
    <row r="190" spans="4:32" x14ac:dyDescent="0.25">
      <c r="D190" s="138">
        <f t="shared" si="10"/>
        <v>0</v>
      </c>
      <c r="E190" s="138" t="str">
        <f>CONCATENATE("Hinweis ",COUNTIF($D$1:D189,D190)+1)</f>
        <v>Hinweis 117</v>
      </c>
      <c r="F190" s="138" t="str">
        <f ca="1">IFERROR(IF(OR(AND(G190="",H190=""),AND(G190=0,H190=0),AND(G190=CONCATENATE(D190,": "),H190=""),AND(G190=CONCATENATE(D190,": "),H190=0)),"",MAX(F$1:F189)+1),"")</f>
        <v/>
      </c>
      <c r="G190" s="138" t="str">
        <f ca="1">IFERROR(CONCATENATE($D190,": ",INDIRECT(ADDRESS(COUNTIF($D$1:$D190,$D190)+3,COLUMN($AG189),4,1,$D190))),"")</f>
        <v/>
      </c>
      <c r="H190" s="138" t="str">
        <f ca="1">IFERROR(INDIRECT(ADDRESS(COUNTIF($D$1:$D190,$D190)+3,COLUMN($AH189),4,1,$D190)),"")</f>
        <v/>
      </c>
      <c r="I190" s="138" t="str">
        <f>CONCATENATE("Abweichung ",COUNTIF($D$1:D189,D190)+1)</f>
        <v>Abweichung 117</v>
      </c>
      <c r="J190" s="138" t="str">
        <f ca="1">IFERROR(IF(OR(AND(K190="",L190=""),AND(K190=0,L190=0),AND(K190=CONCATENATE($D190,": "),L190=""),AND(K190=CONCATENATE($D190,": "),L190=0)),"",MAX(J$1:J189)+1),"")</f>
        <v/>
      </c>
      <c r="K190" s="138" t="str">
        <f ca="1">IFERROR(CONCATENATE($D190,": ",INDIRECT(ADDRESS(COUNTIF($D$1:$D190,$D190)+3,COLUMN($AJ189),4,1,$D190))),"")</f>
        <v/>
      </c>
      <c r="L190" s="138" t="str">
        <f ca="1">IFERROR(INDIRECT(ADDRESS(COUNTIF($D$1:$D190,$D190)+3,COLUMN($AK189),4,1,$D190)),"")</f>
        <v/>
      </c>
      <c r="M190" s="138"/>
      <c r="N190" s="138"/>
      <c r="O190" s="138" t="str">
        <f t="shared" si="11"/>
        <v>Hinweis 117</v>
      </c>
      <c r="P190" s="138" t="str">
        <f ca="1">IFERROR(IF(OR(AND(Q190="",R190=""),AND(Q190=0,R190=0),AND(Q190=CONCATENATE($D190,": "),R190=""),AND(Q190=CONCATENATE($D190,": "),R190=0)),"",MAX(P$1:P189)+1),"")</f>
        <v/>
      </c>
      <c r="Q190" s="138" t="str">
        <f ca="1">IFERROR(CONCATENATE($D190,": ",INDIRECT(ADDRESS(COUNTIF($D$1:$D190,$D190)+3,COLUMN($AM189),4,1,$D190))),"")</f>
        <v/>
      </c>
      <c r="R190" s="138" t="str">
        <f ca="1">IFERROR(INDIRECT(ADDRESS(COUNTIF($D$1:$D190,$D190)+3,COLUMN($AN189),4,1,$D190)),"")</f>
        <v/>
      </c>
      <c r="S190" s="138" t="str">
        <f t="shared" si="12"/>
        <v>Abweichung 117</v>
      </c>
      <c r="T190" s="138" t="str">
        <f ca="1">IFERROR(IF(OR(AND(U190="",V190=""),AND(U190=0,V190=0),AND(U190=CONCATENATE($D190,": "),V190=""),AND(U190=CONCATENATE($D190,": "),V190=0)),"",MAX(T$1:T189)+1),"")</f>
        <v/>
      </c>
      <c r="U190" s="138" t="str">
        <f ca="1">IFERROR(CONCATENATE($D190,": ",INDIRECT(ADDRESS(COUNTIF($D$1:$D190,$D190)+3,COLUMN($AP189),4,1,$D190))),"")</f>
        <v/>
      </c>
      <c r="V190" s="138" t="str">
        <f ca="1">IFERROR(INDIRECT(ADDRESS(COUNTIF($D$1:$D190,$D190)+3,COLUMN($AQ189),4,1,$D190)),"")</f>
        <v/>
      </c>
      <c r="W190" s="138"/>
      <c r="X190" s="138"/>
      <c r="Y190" s="138">
        <f t="shared" si="13"/>
        <v>0</v>
      </c>
      <c r="Z190" s="138" t="str">
        <f ca="1">IFERROR(IF(OR(AND(AA190="",AB190=""),AND(AA190=0,AB190=0),AND(AA190=CONCATENATE($D190,": "),AB190=""),AND(AA190=CONCATENATE($D190,": "),AB190=0)),"",MAX(Z$1:Z189)+1),"")</f>
        <v/>
      </c>
      <c r="AA190" s="138" t="str">
        <f ca="1">IFERROR(CONCATENATE($D190,": ",INDIRECT(ADDRESS(COUNTIF($D$1:$D190,$D190)+3,COLUMN($AS189),4,1,$D190))),"")</f>
        <v/>
      </c>
      <c r="AB190" s="138" t="str">
        <f ca="1">IFERROR(INDIRECT(ADDRESS(COUNTIF($D$1:$D190,$D190)+3,COLUMN($AT189),4,1,$D190)),"")</f>
        <v/>
      </c>
      <c r="AC190" s="138" t="str">
        <f t="shared" ca="1" si="14"/>
        <v/>
      </c>
      <c r="AD190" s="138" t="str">
        <f ca="1">IFERROR(IF(OR(AND(AE190="",AF190=""),AND(AE190=0,AF190=0),AND(AE190=CONCATENATE($D190,": "),AF190=""),AND(AE190=CONCATENATE($D190,": "),AF190=0)),"",MAX(AD$1:AD189)+1),"")</f>
        <v/>
      </c>
      <c r="AE190" s="138" t="str">
        <f ca="1">IFERROR(CONCATENATE($D190,": ",INDIRECT(ADDRESS(COUNTIF($D$1:$D190,$D190)+3,COLUMN($AV189),4,1,$D190))),"")</f>
        <v/>
      </c>
      <c r="AF190" s="138" t="str">
        <f ca="1">IFERROR(INDIRECT(ADDRESS(COUNTIF($D$1:$D190,$D190)+3,COLUMN($AW189),4,1,$D190)),"")</f>
        <v/>
      </c>
    </row>
    <row r="191" spans="4:32" x14ac:dyDescent="0.25">
      <c r="D191" s="138">
        <f t="shared" si="10"/>
        <v>0</v>
      </c>
      <c r="E191" s="138" t="str">
        <f>CONCATENATE("Hinweis ",COUNTIF($D$1:D190,D191)+1)</f>
        <v>Hinweis 118</v>
      </c>
      <c r="F191" s="138" t="str">
        <f ca="1">IFERROR(IF(OR(AND(G191="",H191=""),AND(G191=0,H191=0),AND(G191=CONCATENATE(D191,": "),H191=""),AND(G191=CONCATENATE(D191,": "),H191=0)),"",MAX(F$1:F190)+1),"")</f>
        <v/>
      </c>
      <c r="G191" s="138" t="str">
        <f ca="1">IFERROR(CONCATENATE($D191,": ",INDIRECT(ADDRESS(COUNTIF($D$1:$D191,$D191)+3,COLUMN($AG190),4,1,$D191))),"")</f>
        <v/>
      </c>
      <c r="H191" s="138" t="str">
        <f ca="1">IFERROR(INDIRECT(ADDRESS(COUNTIF($D$1:$D191,$D191)+3,COLUMN($AH190),4,1,$D191)),"")</f>
        <v/>
      </c>
      <c r="I191" s="138" t="str">
        <f>CONCATENATE("Abweichung ",COUNTIF($D$1:D190,D191)+1)</f>
        <v>Abweichung 118</v>
      </c>
      <c r="J191" s="138" t="str">
        <f ca="1">IFERROR(IF(OR(AND(K191="",L191=""),AND(K191=0,L191=0),AND(K191=CONCATENATE($D191,": "),L191=""),AND(K191=CONCATENATE($D191,": "),L191=0)),"",MAX(J$1:J190)+1),"")</f>
        <v/>
      </c>
      <c r="K191" s="138" t="str">
        <f ca="1">IFERROR(CONCATENATE($D191,": ",INDIRECT(ADDRESS(COUNTIF($D$1:$D191,$D191)+3,COLUMN($AJ190),4,1,$D191))),"")</f>
        <v/>
      </c>
      <c r="L191" s="138" t="str">
        <f ca="1">IFERROR(INDIRECT(ADDRESS(COUNTIF($D$1:$D191,$D191)+3,COLUMN($AK190),4,1,$D191)),"")</f>
        <v/>
      </c>
      <c r="M191" s="138"/>
      <c r="N191" s="138"/>
      <c r="O191" s="138" t="str">
        <f t="shared" si="11"/>
        <v>Hinweis 118</v>
      </c>
      <c r="P191" s="138" t="str">
        <f ca="1">IFERROR(IF(OR(AND(Q191="",R191=""),AND(Q191=0,R191=0),AND(Q191=CONCATENATE($D191,": "),R191=""),AND(Q191=CONCATENATE($D191,": "),R191=0)),"",MAX(P$1:P190)+1),"")</f>
        <v/>
      </c>
      <c r="Q191" s="138" t="str">
        <f ca="1">IFERROR(CONCATENATE($D191,": ",INDIRECT(ADDRESS(COUNTIF($D$1:$D191,$D191)+3,COLUMN($AM190),4,1,$D191))),"")</f>
        <v/>
      </c>
      <c r="R191" s="138" t="str">
        <f ca="1">IFERROR(INDIRECT(ADDRESS(COUNTIF($D$1:$D191,$D191)+3,COLUMN($AN190),4,1,$D191)),"")</f>
        <v/>
      </c>
      <c r="S191" s="138" t="str">
        <f t="shared" si="12"/>
        <v>Abweichung 118</v>
      </c>
      <c r="T191" s="138" t="str">
        <f ca="1">IFERROR(IF(OR(AND(U191="",V191=""),AND(U191=0,V191=0),AND(U191=CONCATENATE($D191,": "),V191=""),AND(U191=CONCATENATE($D191,": "),V191=0)),"",MAX(T$1:T190)+1),"")</f>
        <v/>
      </c>
      <c r="U191" s="138" t="str">
        <f ca="1">IFERROR(CONCATENATE($D191,": ",INDIRECT(ADDRESS(COUNTIF($D$1:$D191,$D191)+3,COLUMN($AP190),4,1,$D191))),"")</f>
        <v/>
      </c>
      <c r="V191" s="138" t="str">
        <f ca="1">IFERROR(INDIRECT(ADDRESS(COUNTIF($D$1:$D191,$D191)+3,COLUMN($AQ190),4,1,$D191)),"")</f>
        <v/>
      </c>
      <c r="W191" s="138"/>
      <c r="X191" s="138"/>
      <c r="Y191" s="138">
        <f t="shared" si="13"/>
        <v>0</v>
      </c>
      <c r="Z191" s="138" t="str">
        <f ca="1">IFERROR(IF(OR(AND(AA191="",AB191=""),AND(AA191=0,AB191=0),AND(AA191=CONCATENATE($D191,": "),AB191=""),AND(AA191=CONCATENATE($D191,": "),AB191=0)),"",MAX(Z$1:Z190)+1),"")</f>
        <v/>
      </c>
      <c r="AA191" s="138" t="str">
        <f ca="1">IFERROR(CONCATENATE($D191,": ",INDIRECT(ADDRESS(COUNTIF($D$1:$D191,$D191)+3,COLUMN($AS190),4,1,$D191))),"")</f>
        <v/>
      </c>
      <c r="AB191" s="138" t="str">
        <f ca="1">IFERROR(INDIRECT(ADDRESS(COUNTIF($D$1:$D191,$D191)+3,COLUMN($AT190),4,1,$D191)),"")</f>
        <v/>
      </c>
      <c r="AC191" s="138" t="str">
        <f t="shared" ca="1" si="14"/>
        <v/>
      </c>
      <c r="AD191" s="138" t="str">
        <f ca="1">IFERROR(IF(OR(AND(AE191="",AF191=""),AND(AE191=0,AF191=0),AND(AE191=CONCATENATE($D191,": "),AF191=""),AND(AE191=CONCATENATE($D191,": "),AF191=0)),"",MAX(AD$1:AD190)+1),"")</f>
        <v/>
      </c>
      <c r="AE191" s="138" t="str">
        <f ca="1">IFERROR(CONCATENATE($D191,": ",INDIRECT(ADDRESS(COUNTIF($D$1:$D191,$D191)+3,COLUMN($AV190),4,1,$D191))),"")</f>
        <v/>
      </c>
      <c r="AF191" s="138" t="str">
        <f ca="1">IFERROR(INDIRECT(ADDRESS(COUNTIF($D$1:$D191,$D191)+3,COLUMN($AW190),4,1,$D191)),"")</f>
        <v/>
      </c>
    </row>
    <row r="192" spans="4:32" x14ac:dyDescent="0.25">
      <c r="D192" s="138">
        <f t="shared" si="10"/>
        <v>0</v>
      </c>
      <c r="E192" s="138" t="str">
        <f>CONCATENATE("Hinweis ",COUNTIF($D$1:D191,D192)+1)</f>
        <v>Hinweis 119</v>
      </c>
      <c r="F192" s="138" t="str">
        <f ca="1">IFERROR(IF(OR(AND(G192="",H192=""),AND(G192=0,H192=0),AND(G192=CONCATENATE(D192,": "),H192=""),AND(G192=CONCATENATE(D192,": "),H192=0)),"",MAX(F$1:F191)+1),"")</f>
        <v/>
      </c>
      <c r="G192" s="138" t="str">
        <f ca="1">IFERROR(CONCATENATE($D192,": ",INDIRECT(ADDRESS(COUNTIF($D$1:$D192,$D192)+3,COLUMN($AG191),4,1,$D192))),"")</f>
        <v/>
      </c>
      <c r="H192" s="138" t="str">
        <f ca="1">IFERROR(INDIRECT(ADDRESS(COUNTIF($D$1:$D192,$D192)+3,COLUMN($AH191),4,1,$D192)),"")</f>
        <v/>
      </c>
      <c r="I192" s="138" t="str">
        <f>CONCATENATE("Abweichung ",COUNTIF($D$1:D191,D192)+1)</f>
        <v>Abweichung 119</v>
      </c>
      <c r="J192" s="138" t="str">
        <f ca="1">IFERROR(IF(OR(AND(K192="",L192=""),AND(K192=0,L192=0),AND(K192=CONCATENATE($D192,": "),L192=""),AND(K192=CONCATENATE($D192,": "),L192=0)),"",MAX(J$1:J191)+1),"")</f>
        <v/>
      </c>
      <c r="K192" s="138" t="str">
        <f ca="1">IFERROR(CONCATENATE($D192,": ",INDIRECT(ADDRESS(COUNTIF($D$1:$D192,$D192)+3,COLUMN($AJ191),4,1,$D192))),"")</f>
        <v/>
      </c>
      <c r="L192" s="138" t="str">
        <f ca="1">IFERROR(INDIRECT(ADDRESS(COUNTIF($D$1:$D192,$D192)+3,COLUMN($AK191),4,1,$D192)),"")</f>
        <v/>
      </c>
      <c r="M192" s="138"/>
      <c r="N192" s="138"/>
      <c r="O192" s="138" t="str">
        <f t="shared" si="11"/>
        <v>Hinweis 119</v>
      </c>
      <c r="P192" s="138" t="str">
        <f ca="1">IFERROR(IF(OR(AND(Q192="",R192=""),AND(Q192=0,R192=0),AND(Q192=CONCATENATE($D192,": "),R192=""),AND(Q192=CONCATENATE($D192,": "),R192=0)),"",MAX(P$1:P191)+1),"")</f>
        <v/>
      </c>
      <c r="Q192" s="138" t="str">
        <f ca="1">IFERROR(CONCATENATE($D192,": ",INDIRECT(ADDRESS(COUNTIF($D$1:$D192,$D192)+3,COLUMN($AM191),4,1,$D192))),"")</f>
        <v/>
      </c>
      <c r="R192" s="138" t="str">
        <f ca="1">IFERROR(INDIRECT(ADDRESS(COUNTIF($D$1:$D192,$D192)+3,COLUMN($AN191),4,1,$D192)),"")</f>
        <v/>
      </c>
      <c r="S192" s="138" t="str">
        <f t="shared" si="12"/>
        <v>Abweichung 119</v>
      </c>
      <c r="T192" s="138" t="str">
        <f ca="1">IFERROR(IF(OR(AND(U192="",V192=""),AND(U192=0,V192=0),AND(U192=CONCATENATE($D192,": "),V192=""),AND(U192=CONCATENATE($D192,": "),V192=0)),"",MAX(T$1:T191)+1),"")</f>
        <v/>
      </c>
      <c r="U192" s="138" t="str">
        <f ca="1">IFERROR(CONCATENATE($D192,": ",INDIRECT(ADDRESS(COUNTIF($D$1:$D192,$D192)+3,COLUMN($AP191),4,1,$D192))),"")</f>
        <v/>
      </c>
      <c r="V192" s="138" t="str">
        <f ca="1">IFERROR(INDIRECT(ADDRESS(COUNTIF($D$1:$D192,$D192)+3,COLUMN($AQ191),4,1,$D192)),"")</f>
        <v/>
      </c>
      <c r="W192" s="138"/>
      <c r="X192" s="138"/>
      <c r="Y192" s="138">
        <f t="shared" si="13"/>
        <v>0</v>
      </c>
      <c r="Z192" s="138" t="str">
        <f ca="1">IFERROR(IF(OR(AND(AA192="",AB192=""),AND(AA192=0,AB192=0),AND(AA192=CONCATENATE($D192,": "),AB192=""),AND(AA192=CONCATENATE($D192,": "),AB192=0)),"",MAX(Z$1:Z191)+1),"")</f>
        <v/>
      </c>
      <c r="AA192" s="138" t="str">
        <f ca="1">IFERROR(CONCATENATE($D192,": ",INDIRECT(ADDRESS(COUNTIF($D$1:$D192,$D192)+3,COLUMN($AS191),4,1,$D192))),"")</f>
        <v/>
      </c>
      <c r="AB192" s="138" t="str">
        <f ca="1">IFERROR(INDIRECT(ADDRESS(COUNTIF($D$1:$D192,$D192)+3,COLUMN($AT191),4,1,$D192)),"")</f>
        <v/>
      </c>
      <c r="AC192" s="138" t="str">
        <f t="shared" ca="1" si="14"/>
        <v/>
      </c>
      <c r="AD192" s="138" t="str">
        <f ca="1">IFERROR(IF(OR(AND(AE192="",AF192=""),AND(AE192=0,AF192=0),AND(AE192=CONCATENATE($D192,": "),AF192=""),AND(AE192=CONCATENATE($D192,": "),AF192=0)),"",MAX(AD$1:AD191)+1),"")</f>
        <v/>
      </c>
      <c r="AE192" s="138" t="str">
        <f ca="1">IFERROR(CONCATENATE($D192,": ",INDIRECT(ADDRESS(COUNTIF($D$1:$D192,$D192)+3,COLUMN($AV191),4,1,$D192))),"")</f>
        <v/>
      </c>
      <c r="AF192" s="138" t="str">
        <f ca="1">IFERROR(INDIRECT(ADDRESS(COUNTIF($D$1:$D192,$D192)+3,COLUMN($AW191),4,1,$D192)),"")</f>
        <v/>
      </c>
    </row>
    <row r="193" spans="4:32" x14ac:dyDescent="0.25">
      <c r="D193" s="138">
        <f t="shared" si="10"/>
        <v>0</v>
      </c>
      <c r="E193" s="138" t="str">
        <f>CONCATENATE("Hinweis ",COUNTIF($D$1:D192,D193)+1)</f>
        <v>Hinweis 120</v>
      </c>
      <c r="F193" s="138" t="str">
        <f ca="1">IFERROR(IF(OR(AND(G193="",H193=""),AND(G193=0,H193=0),AND(G193=CONCATENATE(D193,": "),H193=""),AND(G193=CONCATENATE(D193,": "),H193=0)),"",MAX(F$1:F192)+1),"")</f>
        <v/>
      </c>
      <c r="G193" s="138" t="str">
        <f ca="1">IFERROR(CONCATENATE($D193,": ",INDIRECT(ADDRESS(COUNTIF($D$1:$D193,$D193)+3,COLUMN($AG192),4,1,$D193))),"")</f>
        <v/>
      </c>
      <c r="H193" s="138" t="str">
        <f ca="1">IFERROR(INDIRECT(ADDRESS(COUNTIF($D$1:$D193,$D193)+3,COLUMN($AH192),4,1,$D193)),"")</f>
        <v/>
      </c>
      <c r="I193" s="138" t="str">
        <f>CONCATENATE("Abweichung ",COUNTIF($D$1:D192,D193)+1)</f>
        <v>Abweichung 120</v>
      </c>
      <c r="J193" s="138" t="str">
        <f ca="1">IFERROR(IF(OR(AND(K193="",L193=""),AND(K193=0,L193=0),AND(K193=CONCATENATE($D193,": "),L193=""),AND(K193=CONCATENATE($D193,": "),L193=0)),"",MAX(J$1:J192)+1),"")</f>
        <v/>
      </c>
      <c r="K193" s="138" t="str">
        <f ca="1">IFERROR(CONCATENATE($D193,": ",INDIRECT(ADDRESS(COUNTIF($D$1:$D193,$D193)+3,COLUMN($AJ192),4,1,$D193))),"")</f>
        <v/>
      </c>
      <c r="L193" s="138" t="str">
        <f ca="1">IFERROR(INDIRECT(ADDRESS(COUNTIF($D$1:$D193,$D193)+3,COLUMN($AK192),4,1,$D193)),"")</f>
        <v/>
      </c>
      <c r="M193" s="138"/>
      <c r="N193" s="138"/>
      <c r="O193" s="138" t="str">
        <f t="shared" si="11"/>
        <v>Hinweis 120</v>
      </c>
      <c r="P193" s="138" t="str">
        <f ca="1">IFERROR(IF(OR(AND(Q193="",R193=""),AND(Q193=0,R193=0),AND(Q193=CONCATENATE($D193,": "),R193=""),AND(Q193=CONCATENATE($D193,": "),R193=0)),"",MAX(P$1:P192)+1),"")</f>
        <v/>
      </c>
      <c r="Q193" s="138" t="str">
        <f ca="1">IFERROR(CONCATENATE($D193,": ",INDIRECT(ADDRESS(COUNTIF($D$1:$D193,$D193)+3,COLUMN($AM192),4,1,$D193))),"")</f>
        <v/>
      </c>
      <c r="R193" s="138" t="str">
        <f ca="1">IFERROR(INDIRECT(ADDRESS(COUNTIF($D$1:$D193,$D193)+3,COLUMN($AN192),4,1,$D193)),"")</f>
        <v/>
      </c>
      <c r="S193" s="138" t="str">
        <f t="shared" si="12"/>
        <v>Abweichung 120</v>
      </c>
      <c r="T193" s="138" t="str">
        <f ca="1">IFERROR(IF(OR(AND(U193="",V193=""),AND(U193=0,V193=0),AND(U193=CONCATENATE($D193,": "),V193=""),AND(U193=CONCATENATE($D193,": "),V193=0)),"",MAX(T$1:T192)+1),"")</f>
        <v/>
      </c>
      <c r="U193" s="138" t="str">
        <f ca="1">IFERROR(CONCATENATE($D193,": ",INDIRECT(ADDRESS(COUNTIF($D$1:$D193,$D193)+3,COLUMN($AP192),4,1,$D193))),"")</f>
        <v/>
      </c>
      <c r="V193" s="138" t="str">
        <f ca="1">IFERROR(INDIRECT(ADDRESS(COUNTIF($D$1:$D193,$D193)+3,COLUMN($AQ192),4,1,$D193)),"")</f>
        <v/>
      </c>
      <c r="W193" s="138"/>
      <c r="X193" s="138"/>
      <c r="Y193" s="138">
        <f t="shared" si="13"/>
        <v>0</v>
      </c>
      <c r="Z193" s="138" t="str">
        <f ca="1">IFERROR(IF(OR(AND(AA193="",AB193=""),AND(AA193=0,AB193=0),AND(AA193=CONCATENATE($D193,": "),AB193=""),AND(AA193=CONCATENATE($D193,": "),AB193=0)),"",MAX(Z$1:Z192)+1),"")</f>
        <v/>
      </c>
      <c r="AA193" s="138" t="str">
        <f ca="1">IFERROR(CONCATENATE($D193,": ",INDIRECT(ADDRESS(COUNTIF($D$1:$D193,$D193)+3,COLUMN($AS192),4,1,$D193))),"")</f>
        <v/>
      </c>
      <c r="AB193" s="138" t="str">
        <f ca="1">IFERROR(INDIRECT(ADDRESS(COUNTIF($D$1:$D193,$D193)+3,COLUMN($AT192),4,1,$D193)),"")</f>
        <v/>
      </c>
      <c r="AC193" s="138" t="str">
        <f t="shared" ca="1" si="14"/>
        <v/>
      </c>
      <c r="AD193" s="138" t="str">
        <f ca="1">IFERROR(IF(OR(AND(AE193="",AF193=""),AND(AE193=0,AF193=0),AND(AE193=CONCATENATE($D193,": "),AF193=""),AND(AE193=CONCATENATE($D193,": "),AF193=0)),"",MAX(AD$1:AD192)+1),"")</f>
        <v/>
      </c>
      <c r="AE193" s="138" t="str">
        <f ca="1">IFERROR(CONCATENATE($D193,": ",INDIRECT(ADDRESS(COUNTIF($D$1:$D193,$D193)+3,COLUMN($AV192),4,1,$D193))),"")</f>
        <v/>
      </c>
      <c r="AF193" s="138" t="str">
        <f ca="1">IFERROR(INDIRECT(ADDRESS(COUNTIF($D$1:$D193,$D193)+3,COLUMN($AW192),4,1,$D193)),"")</f>
        <v/>
      </c>
    </row>
    <row r="194" spans="4:32" x14ac:dyDescent="0.25">
      <c r="D194" s="138">
        <f t="shared" si="10"/>
        <v>0</v>
      </c>
      <c r="E194" s="138" t="str">
        <f>CONCATENATE("Hinweis ",COUNTIF($D$1:D193,D194)+1)</f>
        <v>Hinweis 121</v>
      </c>
      <c r="F194" s="138" t="str">
        <f ca="1">IFERROR(IF(OR(AND(G194="",H194=""),AND(G194=0,H194=0),AND(G194=CONCATENATE(D194,": "),H194=""),AND(G194=CONCATENATE(D194,": "),H194=0)),"",MAX(F$1:F193)+1),"")</f>
        <v/>
      </c>
      <c r="G194" s="138" t="str">
        <f ca="1">IFERROR(CONCATENATE($D194,": ",INDIRECT(ADDRESS(COUNTIF($D$1:$D194,$D194)+3,COLUMN($AG193),4,1,$D194))),"")</f>
        <v/>
      </c>
      <c r="H194" s="138" t="str">
        <f ca="1">IFERROR(INDIRECT(ADDRESS(COUNTIF($D$1:$D194,$D194)+3,COLUMN($AH193),4,1,$D194)),"")</f>
        <v/>
      </c>
      <c r="I194" s="138" t="str">
        <f>CONCATENATE("Abweichung ",COUNTIF($D$1:D193,D194)+1)</f>
        <v>Abweichung 121</v>
      </c>
      <c r="J194" s="138" t="str">
        <f ca="1">IFERROR(IF(OR(AND(K194="",L194=""),AND(K194=0,L194=0),AND(K194=CONCATENATE($D194,": "),L194=""),AND(K194=CONCATENATE($D194,": "),L194=0)),"",MAX(J$1:J193)+1),"")</f>
        <v/>
      </c>
      <c r="K194" s="138" t="str">
        <f ca="1">IFERROR(CONCATENATE($D194,": ",INDIRECT(ADDRESS(COUNTIF($D$1:$D194,$D194)+3,COLUMN($AJ193),4,1,$D194))),"")</f>
        <v/>
      </c>
      <c r="L194" s="138" t="str">
        <f ca="1">IFERROR(INDIRECT(ADDRESS(COUNTIF($D$1:$D194,$D194)+3,COLUMN($AK193),4,1,$D194)),"")</f>
        <v/>
      </c>
      <c r="M194" s="138"/>
      <c r="N194" s="138"/>
      <c r="O194" s="138" t="str">
        <f t="shared" si="11"/>
        <v>Hinweis 121</v>
      </c>
      <c r="P194" s="138" t="str">
        <f ca="1">IFERROR(IF(OR(AND(Q194="",R194=""),AND(Q194=0,R194=0),AND(Q194=CONCATENATE($D194,": "),R194=""),AND(Q194=CONCATENATE($D194,": "),R194=0)),"",MAX(P$1:P193)+1),"")</f>
        <v/>
      </c>
      <c r="Q194" s="138" t="str">
        <f ca="1">IFERROR(CONCATENATE($D194,": ",INDIRECT(ADDRESS(COUNTIF($D$1:$D194,$D194)+3,COLUMN($AM193),4,1,$D194))),"")</f>
        <v/>
      </c>
      <c r="R194" s="138" t="str">
        <f ca="1">IFERROR(INDIRECT(ADDRESS(COUNTIF($D$1:$D194,$D194)+3,COLUMN($AN193),4,1,$D194)),"")</f>
        <v/>
      </c>
      <c r="S194" s="138" t="str">
        <f t="shared" si="12"/>
        <v>Abweichung 121</v>
      </c>
      <c r="T194" s="138" t="str">
        <f ca="1">IFERROR(IF(OR(AND(U194="",V194=""),AND(U194=0,V194=0),AND(U194=CONCATENATE($D194,": "),V194=""),AND(U194=CONCATENATE($D194,": "),V194=0)),"",MAX(T$1:T193)+1),"")</f>
        <v/>
      </c>
      <c r="U194" s="138" t="str">
        <f ca="1">IFERROR(CONCATENATE($D194,": ",INDIRECT(ADDRESS(COUNTIF($D$1:$D194,$D194)+3,COLUMN($AP193),4,1,$D194))),"")</f>
        <v/>
      </c>
      <c r="V194" s="138" t="str">
        <f ca="1">IFERROR(INDIRECT(ADDRESS(COUNTIF($D$1:$D194,$D194)+3,COLUMN($AQ193),4,1,$D194)),"")</f>
        <v/>
      </c>
      <c r="W194" s="138"/>
      <c r="X194" s="138"/>
      <c r="Y194" s="138">
        <f t="shared" si="13"/>
        <v>0</v>
      </c>
      <c r="Z194" s="138" t="str">
        <f ca="1">IFERROR(IF(OR(AND(AA194="",AB194=""),AND(AA194=0,AB194=0),AND(AA194=CONCATENATE($D194,": "),AB194=""),AND(AA194=CONCATENATE($D194,": "),AB194=0)),"",MAX(Z$1:Z193)+1),"")</f>
        <v/>
      </c>
      <c r="AA194" s="138" t="str">
        <f ca="1">IFERROR(CONCATENATE($D194,": ",INDIRECT(ADDRESS(COUNTIF($D$1:$D194,$D194)+3,COLUMN($AS193),4,1,$D194))),"")</f>
        <v/>
      </c>
      <c r="AB194" s="138" t="str">
        <f ca="1">IFERROR(INDIRECT(ADDRESS(COUNTIF($D$1:$D194,$D194)+3,COLUMN($AT193),4,1,$D194)),"")</f>
        <v/>
      </c>
      <c r="AC194" s="138" t="str">
        <f t="shared" ca="1" si="14"/>
        <v/>
      </c>
      <c r="AD194" s="138" t="str">
        <f ca="1">IFERROR(IF(OR(AND(AE194="",AF194=""),AND(AE194=0,AF194=0),AND(AE194=CONCATENATE($D194,": "),AF194=""),AND(AE194=CONCATENATE($D194,": "),AF194=0)),"",MAX(AD$1:AD193)+1),"")</f>
        <v/>
      </c>
      <c r="AE194" s="138" t="str">
        <f ca="1">IFERROR(CONCATENATE($D194,": ",INDIRECT(ADDRESS(COUNTIF($D$1:$D194,$D194)+3,COLUMN($AV193),4,1,$D194))),"")</f>
        <v/>
      </c>
      <c r="AF194" s="138" t="str">
        <f ca="1">IFERROR(INDIRECT(ADDRESS(COUNTIF($D$1:$D194,$D194)+3,COLUMN($AW193),4,1,$D194)),"")</f>
        <v/>
      </c>
    </row>
    <row r="195" spans="4:32" x14ac:dyDescent="0.25">
      <c r="D195" s="138">
        <f t="shared" ref="D195:D258" si="15">VLOOKUP(ROUNDUP((ROW(D195)-1)/$C$2,0),$A$2:$B$15,2,0)</f>
        <v>0</v>
      </c>
      <c r="E195" s="138" t="str">
        <f>CONCATENATE("Hinweis ",COUNTIF($D$1:D194,D195)+1)</f>
        <v>Hinweis 122</v>
      </c>
      <c r="F195" s="138" t="str">
        <f ca="1">IFERROR(IF(OR(AND(G195="",H195=""),AND(G195=0,H195=0),AND(G195=CONCATENATE(D195,": "),H195=""),AND(G195=CONCATENATE(D195,": "),H195=0)),"",MAX(F$1:F194)+1),"")</f>
        <v/>
      </c>
      <c r="G195" s="138" t="str">
        <f ca="1">IFERROR(CONCATENATE($D195,": ",INDIRECT(ADDRESS(COUNTIF($D$1:$D195,$D195)+3,COLUMN($AG194),4,1,$D195))),"")</f>
        <v/>
      </c>
      <c r="H195" s="138" t="str">
        <f ca="1">IFERROR(INDIRECT(ADDRESS(COUNTIF($D$1:$D195,$D195)+3,COLUMN($AH194),4,1,$D195)),"")</f>
        <v/>
      </c>
      <c r="I195" s="138" t="str">
        <f>CONCATENATE("Abweichung ",COUNTIF($D$1:D194,D195)+1)</f>
        <v>Abweichung 122</v>
      </c>
      <c r="J195" s="138" t="str">
        <f ca="1">IFERROR(IF(OR(AND(K195="",L195=""),AND(K195=0,L195=0),AND(K195=CONCATENATE($D195,": "),L195=""),AND(K195=CONCATENATE($D195,": "),L195=0)),"",MAX(J$1:J194)+1),"")</f>
        <v/>
      </c>
      <c r="K195" s="138" t="str">
        <f ca="1">IFERROR(CONCATENATE($D195,": ",INDIRECT(ADDRESS(COUNTIF($D$1:$D195,$D195)+3,COLUMN($AJ194),4,1,$D195))),"")</f>
        <v/>
      </c>
      <c r="L195" s="138" t="str">
        <f ca="1">IFERROR(INDIRECT(ADDRESS(COUNTIF($D$1:$D195,$D195)+3,COLUMN($AK194),4,1,$D195)),"")</f>
        <v/>
      </c>
      <c r="M195" s="138"/>
      <c r="N195" s="138"/>
      <c r="O195" s="138" t="str">
        <f t="shared" ref="O195:O258" si="16">E195</f>
        <v>Hinweis 122</v>
      </c>
      <c r="P195" s="138" t="str">
        <f ca="1">IFERROR(IF(OR(AND(Q195="",R195=""),AND(Q195=0,R195=0),AND(Q195=CONCATENATE($D195,": "),R195=""),AND(Q195=CONCATENATE($D195,": "),R195=0)),"",MAX(P$1:P194)+1),"")</f>
        <v/>
      </c>
      <c r="Q195" s="138" t="str">
        <f ca="1">IFERROR(CONCATENATE($D195,": ",INDIRECT(ADDRESS(COUNTIF($D$1:$D195,$D195)+3,COLUMN($AM194),4,1,$D195))),"")</f>
        <v/>
      </c>
      <c r="R195" s="138" t="str">
        <f ca="1">IFERROR(INDIRECT(ADDRESS(COUNTIF($D$1:$D195,$D195)+3,COLUMN($AN194),4,1,$D195)),"")</f>
        <v/>
      </c>
      <c r="S195" s="138" t="str">
        <f t="shared" ref="S195:S258" si="17">I195</f>
        <v>Abweichung 122</v>
      </c>
      <c r="T195" s="138" t="str">
        <f ca="1">IFERROR(IF(OR(AND(U195="",V195=""),AND(U195=0,V195=0),AND(U195=CONCATENATE($D195,": "),V195=""),AND(U195=CONCATENATE($D195,": "),V195=0)),"",MAX(T$1:T194)+1),"")</f>
        <v/>
      </c>
      <c r="U195" s="138" t="str">
        <f ca="1">IFERROR(CONCATENATE($D195,": ",INDIRECT(ADDRESS(COUNTIF($D$1:$D195,$D195)+3,COLUMN($AP194),4,1,$D195))),"")</f>
        <v/>
      </c>
      <c r="V195" s="138" t="str">
        <f ca="1">IFERROR(INDIRECT(ADDRESS(COUNTIF($D$1:$D195,$D195)+3,COLUMN($AQ194),4,1,$D195)),"")</f>
        <v/>
      </c>
      <c r="W195" s="138"/>
      <c r="X195" s="138"/>
      <c r="Y195" s="138">
        <f t="shared" ref="Y195:Y258" si="18">N195</f>
        <v>0</v>
      </c>
      <c r="Z195" s="138" t="str">
        <f ca="1">IFERROR(IF(OR(AND(AA195="",AB195=""),AND(AA195=0,AB195=0),AND(AA195=CONCATENATE($D195,": "),AB195=""),AND(AA195=CONCATENATE($D195,": "),AB195=0)),"",MAX(Z$1:Z194)+1),"")</f>
        <v/>
      </c>
      <c r="AA195" s="138" t="str">
        <f ca="1">IFERROR(CONCATENATE($D195,": ",INDIRECT(ADDRESS(COUNTIF($D$1:$D195,$D195)+3,COLUMN($AS194),4,1,$D195))),"")</f>
        <v/>
      </c>
      <c r="AB195" s="138" t="str">
        <f ca="1">IFERROR(INDIRECT(ADDRESS(COUNTIF($D$1:$D195,$D195)+3,COLUMN($AT194),4,1,$D195)),"")</f>
        <v/>
      </c>
      <c r="AC195" s="138" t="str">
        <f t="shared" ref="AC195:AC258" ca="1" si="19">R195</f>
        <v/>
      </c>
      <c r="AD195" s="138" t="str">
        <f ca="1">IFERROR(IF(OR(AND(AE195="",AF195=""),AND(AE195=0,AF195=0),AND(AE195=CONCATENATE($D195,": "),AF195=""),AND(AE195=CONCATENATE($D195,": "),AF195=0)),"",MAX(AD$1:AD194)+1),"")</f>
        <v/>
      </c>
      <c r="AE195" s="138" t="str">
        <f ca="1">IFERROR(CONCATENATE($D195,": ",INDIRECT(ADDRESS(COUNTIF($D$1:$D195,$D195)+3,COLUMN($AV194),4,1,$D195))),"")</f>
        <v/>
      </c>
      <c r="AF195" s="138" t="str">
        <f ca="1">IFERROR(INDIRECT(ADDRESS(COUNTIF($D$1:$D195,$D195)+3,COLUMN($AW194),4,1,$D195)),"")</f>
        <v/>
      </c>
    </row>
    <row r="196" spans="4:32" x14ac:dyDescent="0.25">
      <c r="D196" s="138">
        <f t="shared" si="15"/>
        <v>0</v>
      </c>
      <c r="E196" s="138" t="str">
        <f>CONCATENATE("Hinweis ",COUNTIF($D$1:D195,D196)+1)</f>
        <v>Hinweis 123</v>
      </c>
      <c r="F196" s="138" t="str">
        <f ca="1">IFERROR(IF(OR(AND(G196="",H196=""),AND(G196=0,H196=0),AND(G196=CONCATENATE(D196,": "),H196=""),AND(G196=CONCATENATE(D196,": "),H196=0)),"",MAX(F$1:F195)+1),"")</f>
        <v/>
      </c>
      <c r="G196" s="138" t="str">
        <f ca="1">IFERROR(CONCATENATE($D196,": ",INDIRECT(ADDRESS(COUNTIF($D$1:$D196,$D196)+3,COLUMN($AG195),4,1,$D196))),"")</f>
        <v/>
      </c>
      <c r="H196" s="138" t="str">
        <f ca="1">IFERROR(INDIRECT(ADDRESS(COUNTIF($D$1:$D196,$D196)+3,COLUMN($AH195),4,1,$D196)),"")</f>
        <v/>
      </c>
      <c r="I196" s="138" t="str">
        <f>CONCATENATE("Abweichung ",COUNTIF($D$1:D195,D196)+1)</f>
        <v>Abweichung 123</v>
      </c>
      <c r="J196" s="138" t="str">
        <f ca="1">IFERROR(IF(OR(AND(K196="",L196=""),AND(K196=0,L196=0),AND(K196=CONCATENATE($D196,": "),L196=""),AND(K196=CONCATENATE($D196,": "),L196=0)),"",MAX(J$1:J195)+1),"")</f>
        <v/>
      </c>
      <c r="K196" s="138" t="str">
        <f ca="1">IFERROR(CONCATENATE($D196,": ",INDIRECT(ADDRESS(COUNTIF($D$1:$D196,$D196)+3,COLUMN($AJ195),4,1,$D196))),"")</f>
        <v/>
      </c>
      <c r="L196" s="138" t="str">
        <f ca="1">IFERROR(INDIRECT(ADDRESS(COUNTIF($D$1:$D196,$D196)+3,COLUMN($AK195),4,1,$D196)),"")</f>
        <v/>
      </c>
      <c r="M196" s="138"/>
      <c r="N196" s="138"/>
      <c r="O196" s="138" t="str">
        <f t="shared" si="16"/>
        <v>Hinweis 123</v>
      </c>
      <c r="P196" s="138" t="str">
        <f ca="1">IFERROR(IF(OR(AND(Q196="",R196=""),AND(Q196=0,R196=0),AND(Q196=CONCATENATE($D196,": "),R196=""),AND(Q196=CONCATENATE($D196,": "),R196=0)),"",MAX(P$1:P195)+1),"")</f>
        <v/>
      </c>
      <c r="Q196" s="138" t="str">
        <f ca="1">IFERROR(CONCATENATE($D196,": ",INDIRECT(ADDRESS(COUNTIF($D$1:$D196,$D196)+3,COLUMN($AM195),4,1,$D196))),"")</f>
        <v/>
      </c>
      <c r="R196" s="138" t="str">
        <f ca="1">IFERROR(INDIRECT(ADDRESS(COUNTIF($D$1:$D196,$D196)+3,COLUMN($AN195),4,1,$D196)),"")</f>
        <v/>
      </c>
      <c r="S196" s="138" t="str">
        <f t="shared" si="17"/>
        <v>Abweichung 123</v>
      </c>
      <c r="T196" s="138" t="str">
        <f ca="1">IFERROR(IF(OR(AND(U196="",V196=""),AND(U196=0,V196=0),AND(U196=CONCATENATE($D196,": "),V196=""),AND(U196=CONCATENATE($D196,": "),V196=0)),"",MAX(T$1:T195)+1),"")</f>
        <v/>
      </c>
      <c r="U196" s="138" t="str">
        <f ca="1">IFERROR(CONCATENATE($D196,": ",INDIRECT(ADDRESS(COUNTIF($D$1:$D196,$D196)+3,COLUMN($AP195),4,1,$D196))),"")</f>
        <v/>
      </c>
      <c r="V196" s="138" t="str">
        <f ca="1">IFERROR(INDIRECT(ADDRESS(COUNTIF($D$1:$D196,$D196)+3,COLUMN($AQ195),4,1,$D196)),"")</f>
        <v/>
      </c>
      <c r="W196" s="138"/>
      <c r="X196" s="138"/>
      <c r="Y196" s="138">
        <f t="shared" si="18"/>
        <v>0</v>
      </c>
      <c r="Z196" s="138" t="str">
        <f ca="1">IFERROR(IF(OR(AND(AA196="",AB196=""),AND(AA196=0,AB196=0),AND(AA196=CONCATENATE($D196,": "),AB196=""),AND(AA196=CONCATENATE($D196,": "),AB196=0)),"",MAX(Z$1:Z195)+1),"")</f>
        <v/>
      </c>
      <c r="AA196" s="138" t="str">
        <f ca="1">IFERROR(CONCATENATE($D196,": ",INDIRECT(ADDRESS(COUNTIF($D$1:$D196,$D196)+3,COLUMN($AS195),4,1,$D196))),"")</f>
        <v/>
      </c>
      <c r="AB196" s="138" t="str">
        <f ca="1">IFERROR(INDIRECT(ADDRESS(COUNTIF($D$1:$D196,$D196)+3,COLUMN($AT195),4,1,$D196)),"")</f>
        <v/>
      </c>
      <c r="AC196" s="138" t="str">
        <f t="shared" ca="1" si="19"/>
        <v/>
      </c>
      <c r="AD196" s="138" t="str">
        <f ca="1">IFERROR(IF(OR(AND(AE196="",AF196=""),AND(AE196=0,AF196=0),AND(AE196=CONCATENATE($D196,": "),AF196=""),AND(AE196=CONCATENATE($D196,": "),AF196=0)),"",MAX(AD$1:AD195)+1),"")</f>
        <v/>
      </c>
      <c r="AE196" s="138" t="str">
        <f ca="1">IFERROR(CONCATENATE($D196,": ",INDIRECT(ADDRESS(COUNTIF($D$1:$D196,$D196)+3,COLUMN($AV195),4,1,$D196))),"")</f>
        <v/>
      </c>
      <c r="AF196" s="138" t="str">
        <f ca="1">IFERROR(INDIRECT(ADDRESS(COUNTIF($D$1:$D196,$D196)+3,COLUMN($AW195),4,1,$D196)),"")</f>
        <v/>
      </c>
    </row>
    <row r="197" spans="4:32" x14ac:dyDescent="0.25">
      <c r="D197" s="138">
        <f t="shared" si="15"/>
        <v>0</v>
      </c>
      <c r="E197" s="138" t="str">
        <f>CONCATENATE("Hinweis ",COUNTIF($D$1:D196,D197)+1)</f>
        <v>Hinweis 124</v>
      </c>
      <c r="F197" s="138" t="str">
        <f ca="1">IFERROR(IF(OR(AND(G197="",H197=""),AND(G197=0,H197=0),AND(G197=CONCATENATE(D197,": "),H197=""),AND(G197=CONCATENATE(D197,": "),H197=0)),"",MAX(F$1:F196)+1),"")</f>
        <v/>
      </c>
      <c r="G197" s="138" t="str">
        <f ca="1">IFERROR(CONCATENATE($D197,": ",INDIRECT(ADDRESS(COUNTIF($D$1:$D197,$D197)+3,COLUMN($AG196),4,1,$D197))),"")</f>
        <v/>
      </c>
      <c r="H197" s="138" t="str">
        <f ca="1">IFERROR(INDIRECT(ADDRESS(COUNTIF($D$1:$D197,$D197)+3,COLUMN($AH196),4,1,$D197)),"")</f>
        <v/>
      </c>
      <c r="I197" s="138" t="str">
        <f>CONCATENATE("Abweichung ",COUNTIF($D$1:D196,D197)+1)</f>
        <v>Abweichung 124</v>
      </c>
      <c r="J197" s="138" t="str">
        <f ca="1">IFERROR(IF(OR(AND(K197="",L197=""),AND(K197=0,L197=0),AND(K197=CONCATENATE($D197,": "),L197=""),AND(K197=CONCATENATE($D197,": "),L197=0)),"",MAX(J$1:J196)+1),"")</f>
        <v/>
      </c>
      <c r="K197" s="138" t="str">
        <f ca="1">IFERROR(CONCATENATE($D197,": ",INDIRECT(ADDRESS(COUNTIF($D$1:$D197,$D197)+3,COLUMN($AJ196),4,1,$D197))),"")</f>
        <v/>
      </c>
      <c r="L197" s="138" t="str">
        <f ca="1">IFERROR(INDIRECT(ADDRESS(COUNTIF($D$1:$D197,$D197)+3,COLUMN($AK196),4,1,$D197)),"")</f>
        <v/>
      </c>
      <c r="M197" s="138"/>
      <c r="N197" s="138"/>
      <c r="O197" s="138" t="str">
        <f t="shared" si="16"/>
        <v>Hinweis 124</v>
      </c>
      <c r="P197" s="138" t="str">
        <f ca="1">IFERROR(IF(OR(AND(Q197="",R197=""),AND(Q197=0,R197=0),AND(Q197=CONCATENATE($D197,": "),R197=""),AND(Q197=CONCATENATE($D197,": "),R197=0)),"",MAX(P$1:P196)+1),"")</f>
        <v/>
      </c>
      <c r="Q197" s="138" t="str">
        <f ca="1">IFERROR(CONCATENATE($D197,": ",INDIRECT(ADDRESS(COUNTIF($D$1:$D197,$D197)+3,COLUMN($AM196),4,1,$D197))),"")</f>
        <v/>
      </c>
      <c r="R197" s="138" t="str">
        <f ca="1">IFERROR(INDIRECT(ADDRESS(COUNTIF($D$1:$D197,$D197)+3,COLUMN($AN196),4,1,$D197)),"")</f>
        <v/>
      </c>
      <c r="S197" s="138" t="str">
        <f t="shared" si="17"/>
        <v>Abweichung 124</v>
      </c>
      <c r="T197" s="138" t="str">
        <f ca="1">IFERROR(IF(OR(AND(U197="",V197=""),AND(U197=0,V197=0),AND(U197=CONCATENATE($D197,": "),V197=""),AND(U197=CONCATENATE($D197,": "),V197=0)),"",MAX(T$1:T196)+1),"")</f>
        <v/>
      </c>
      <c r="U197" s="138" t="str">
        <f ca="1">IFERROR(CONCATENATE($D197,": ",INDIRECT(ADDRESS(COUNTIF($D$1:$D197,$D197)+3,COLUMN($AP196),4,1,$D197))),"")</f>
        <v/>
      </c>
      <c r="V197" s="138" t="str">
        <f ca="1">IFERROR(INDIRECT(ADDRESS(COUNTIF($D$1:$D197,$D197)+3,COLUMN($AQ196),4,1,$D197)),"")</f>
        <v/>
      </c>
      <c r="W197" s="138"/>
      <c r="X197" s="138"/>
      <c r="Y197" s="138">
        <f t="shared" si="18"/>
        <v>0</v>
      </c>
      <c r="Z197" s="138" t="str">
        <f ca="1">IFERROR(IF(OR(AND(AA197="",AB197=""),AND(AA197=0,AB197=0),AND(AA197=CONCATENATE($D197,": "),AB197=""),AND(AA197=CONCATENATE($D197,": "),AB197=0)),"",MAX(Z$1:Z196)+1),"")</f>
        <v/>
      </c>
      <c r="AA197" s="138" t="str">
        <f ca="1">IFERROR(CONCATENATE($D197,": ",INDIRECT(ADDRESS(COUNTIF($D$1:$D197,$D197)+3,COLUMN($AS196),4,1,$D197))),"")</f>
        <v/>
      </c>
      <c r="AB197" s="138" t="str">
        <f ca="1">IFERROR(INDIRECT(ADDRESS(COUNTIF($D$1:$D197,$D197)+3,COLUMN($AT196),4,1,$D197)),"")</f>
        <v/>
      </c>
      <c r="AC197" s="138" t="str">
        <f t="shared" ca="1" si="19"/>
        <v/>
      </c>
      <c r="AD197" s="138" t="str">
        <f ca="1">IFERROR(IF(OR(AND(AE197="",AF197=""),AND(AE197=0,AF197=0),AND(AE197=CONCATENATE($D197,": "),AF197=""),AND(AE197=CONCATENATE($D197,": "),AF197=0)),"",MAX(AD$1:AD196)+1),"")</f>
        <v/>
      </c>
      <c r="AE197" s="138" t="str">
        <f ca="1">IFERROR(CONCATENATE($D197,": ",INDIRECT(ADDRESS(COUNTIF($D$1:$D197,$D197)+3,COLUMN($AV196),4,1,$D197))),"")</f>
        <v/>
      </c>
      <c r="AF197" s="138" t="str">
        <f ca="1">IFERROR(INDIRECT(ADDRESS(COUNTIF($D$1:$D197,$D197)+3,COLUMN($AW196),4,1,$D197)),"")</f>
        <v/>
      </c>
    </row>
    <row r="198" spans="4:32" x14ac:dyDescent="0.25">
      <c r="D198" s="138">
        <f t="shared" si="15"/>
        <v>0</v>
      </c>
      <c r="E198" s="138" t="str">
        <f>CONCATENATE("Hinweis ",COUNTIF($D$1:D197,D198)+1)</f>
        <v>Hinweis 125</v>
      </c>
      <c r="F198" s="138" t="str">
        <f ca="1">IFERROR(IF(OR(AND(G198="",H198=""),AND(G198=0,H198=0),AND(G198=CONCATENATE(D198,": "),H198=""),AND(G198=CONCATENATE(D198,": "),H198=0)),"",MAX(F$1:F197)+1),"")</f>
        <v/>
      </c>
      <c r="G198" s="138" t="str">
        <f ca="1">IFERROR(CONCATENATE($D198,": ",INDIRECT(ADDRESS(COUNTIF($D$1:$D198,$D198)+3,COLUMN($AG197),4,1,$D198))),"")</f>
        <v/>
      </c>
      <c r="H198" s="138" t="str">
        <f ca="1">IFERROR(INDIRECT(ADDRESS(COUNTIF($D$1:$D198,$D198)+3,COLUMN($AH197),4,1,$D198)),"")</f>
        <v/>
      </c>
      <c r="I198" s="138" t="str">
        <f>CONCATENATE("Abweichung ",COUNTIF($D$1:D197,D198)+1)</f>
        <v>Abweichung 125</v>
      </c>
      <c r="J198" s="138" t="str">
        <f ca="1">IFERROR(IF(OR(AND(K198="",L198=""),AND(K198=0,L198=0),AND(K198=CONCATENATE($D198,": "),L198=""),AND(K198=CONCATENATE($D198,": "),L198=0)),"",MAX(J$1:J197)+1),"")</f>
        <v/>
      </c>
      <c r="K198" s="138" t="str">
        <f ca="1">IFERROR(CONCATENATE($D198,": ",INDIRECT(ADDRESS(COUNTIF($D$1:$D198,$D198)+3,COLUMN($AJ197),4,1,$D198))),"")</f>
        <v/>
      </c>
      <c r="L198" s="138" t="str">
        <f ca="1">IFERROR(INDIRECT(ADDRESS(COUNTIF($D$1:$D198,$D198)+3,COLUMN($AK197),4,1,$D198)),"")</f>
        <v/>
      </c>
      <c r="M198" s="138"/>
      <c r="N198" s="138"/>
      <c r="O198" s="138" t="str">
        <f t="shared" si="16"/>
        <v>Hinweis 125</v>
      </c>
      <c r="P198" s="138" t="str">
        <f ca="1">IFERROR(IF(OR(AND(Q198="",R198=""),AND(Q198=0,R198=0),AND(Q198=CONCATENATE($D198,": "),R198=""),AND(Q198=CONCATENATE($D198,": "),R198=0)),"",MAX(P$1:P197)+1),"")</f>
        <v/>
      </c>
      <c r="Q198" s="138" t="str">
        <f ca="1">IFERROR(CONCATENATE($D198,": ",INDIRECT(ADDRESS(COUNTIF($D$1:$D198,$D198)+3,COLUMN($AM197),4,1,$D198))),"")</f>
        <v/>
      </c>
      <c r="R198" s="138" t="str">
        <f ca="1">IFERROR(INDIRECT(ADDRESS(COUNTIF($D$1:$D198,$D198)+3,COLUMN($AN197),4,1,$D198)),"")</f>
        <v/>
      </c>
      <c r="S198" s="138" t="str">
        <f t="shared" si="17"/>
        <v>Abweichung 125</v>
      </c>
      <c r="T198" s="138" t="str">
        <f ca="1">IFERROR(IF(OR(AND(U198="",V198=""),AND(U198=0,V198=0),AND(U198=CONCATENATE($D198,": "),V198=""),AND(U198=CONCATENATE($D198,": "),V198=0)),"",MAX(T$1:T197)+1),"")</f>
        <v/>
      </c>
      <c r="U198" s="138" t="str">
        <f ca="1">IFERROR(CONCATENATE($D198,": ",INDIRECT(ADDRESS(COUNTIF($D$1:$D198,$D198)+3,COLUMN($AP197),4,1,$D198))),"")</f>
        <v/>
      </c>
      <c r="V198" s="138" t="str">
        <f ca="1">IFERROR(INDIRECT(ADDRESS(COUNTIF($D$1:$D198,$D198)+3,COLUMN($AQ197),4,1,$D198)),"")</f>
        <v/>
      </c>
      <c r="W198" s="138"/>
      <c r="X198" s="138"/>
      <c r="Y198" s="138">
        <f t="shared" si="18"/>
        <v>0</v>
      </c>
      <c r="Z198" s="138" t="str">
        <f ca="1">IFERROR(IF(OR(AND(AA198="",AB198=""),AND(AA198=0,AB198=0),AND(AA198=CONCATENATE($D198,": "),AB198=""),AND(AA198=CONCATENATE($D198,": "),AB198=0)),"",MAX(Z$1:Z197)+1),"")</f>
        <v/>
      </c>
      <c r="AA198" s="138" t="str">
        <f ca="1">IFERROR(CONCATENATE($D198,": ",INDIRECT(ADDRESS(COUNTIF($D$1:$D198,$D198)+3,COLUMN($AS197),4,1,$D198))),"")</f>
        <v/>
      </c>
      <c r="AB198" s="138" t="str">
        <f ca="1">IFERROR(INDIRECT(ADDRESS(COUNTIF($D$1:$D198,$D198)+3,COLUMN($AT197),4,1,$D198)),"")</f>
        <v/>
      </c>
      <c r="AC198" s="138" t="str">
        <f t="shared" ca="1" si="19"/>
        <v/>
      </c>
      <c r="AD198" s="138" t="str">
        <f ca="1">IFERROR(IF(OR(AND(AE198="",AF198=""),AND(AE198=0,AF198=0),AND(AE198=CONCATENATE($D198,": "),AF198=""),AND(AE198=CONCATENATE($D198,": "),AF198=0)),"",MAX(AD$1:AD197)+1),"")</f>
        <v/>
      </c>
      <c r="AE198" s="138" t="str">
        <f ca="1">IFERROR(CONCATENATE($D198,": ",INDIRECT(ADDRESS(COUNTIF($D$1:$D198,$D198)+3,COLUMN($AV197),4,1,$D198))),"")</f>
        <v/>
      </c>
      <c r="AF198" s="138" t="str">
        <f ca="1">IFERROR(INDIRECT(ADDRESS(COUNTIF($D$1:$D198,$D198)+3,COLUMN($AW197),4,1,$D198)),"")</f>
        <v/>
      </c>
    </row>
    <row r="199" spans="4:32" x14ac:dyDescent="0.25">
      <c r="D199" s="138">
        <f t="shared" si="15"/>
        <v>0</v>
      </c>
      <c r="E199" s="138" t="str">
        <f>CONCATENATE("Hinweis ",COUNTIF($D$1:D198,D199)+1)</f>
        <v>Hinweis 126</v>
      </c>
      <c r="F199" s="138" t="str">
        <f ca="1">IFERROR(IF(OR(AND(G199="",H199=""),AND(G199=0,H199=0),AND(G199=CONCATENATE(D199,": "),H199=""),AND(G199=CONCATENATE(D199,": "),H199=0)),"",MAX(F$1:F198)+1),"")</f>
        <v/>
      </c>
      <c r="G199" s="138" t="str">
        <f ca="1">IFERROR(CONCATENATE($D199,": ",INDIRECT(ADDRESS(COUNTIF($D$1:$D199,$D199)+3,COLUMN($AG198),4,1,$D199))),"")</f>
        <v/>
      </c>
      <c r="H199" s="138" t="str">
        <f ca="1">IFERROR(INDIRECT(ADDRESS(COUNTIF($D$1:$D199,$D199)+3,COLUMN($AH198),4,1,$D199)),"")</f>
        <v/>
      </c>
      <c r="I199" s="138" t="str">
        <f>CONCATENATE("Abweichung ",COUNTIF($D$1:D198,D199)+1)</f>
        <v>Abweichung 126</v>
      </c>
      <c r="J199" s="138" t="str">
        <f ca="1">IFERROR(IF(OR(AND(K199="",L199=""),AND(K199=0,L199=0),AND(K199=CONCATENATE($D199,": "),L199=""),AND(K199=CONCATENATE($D199,": "),L199=0)),"",MAX(J$1:J198)+1),"")</f>
        <v/>
      </c>
      <c r="K199" s="138" t="str">
        <f ca="1">IFERROR(CONCATENATE($D199,": ",INDIRECT(ADDRESS(COUNTIF($D$1:$D199,$D199)+3,COLUMN($AJ198),4,1,$D199))),"")</f>
        <v/>
      </c>
      <c r="L199" s="138" t="str">
        <f ca="1">IFERROR(INDIRECT(ADDRESS(COUNTIF($D$1:$D199,$D199)+3,COLUMN($AK198),4,1,$D199)),"")</f>
        <v/>
      </c>
      <c r="M199" s="138"/>
      <c r="N199" s="138"/>
      <c r="O199" s="138" t="str">
        <f t="shared" si="16"/>
        <v>Hinweis 126</v>
      </c>
      <c r="P199" s="138" t="str">
        <f ca="1">IFERROR(IF(OR(AND(Q199="",R199=""),AND(Q199=0,R199=0),AND(Q199=CONCATENATE($D199,": "),R199=""),AND(Q199=CONCATENATE($D199,": "),R199=0)),"",MAX(P$1:P198)+1),"")</f>
        <v/>
      </c>
      <c r="Q199" s="138" t="str">
        <f ca="1">IFERROR(CONCATENATE($D199,": ",INDIRECT(ADDRESS(COUNTIF($D$1:$D199,$D199)+3,COLUMN($AM198),4,1,$D199))),"")</f>
        <v/>
      </c>
      <c r="R199" s="138" t="str">
        <f ca="1">IFERROR(INDIRECT(ADDRESS(COUNTIF($D$1:$D199,$D199)+3,COLUMN($AN198),4,1,$D199)),"")</f>
        <v/>
      </c>
      <c r="S199" s="138" t="str">
        <f t="shared" si="17"/>
        <v>Abweichung 126</v>
      </c>
      <c r="T199" s="138" t="str">
        <f ca="1">IFERROR(IF(OR(AND(U199="",V199=""),AND(U199=0,V199=0),AND(U199=CONCATENATE($D199,": "),V199=""),AND(U199=CONCATENATE($D199,": "),V199=0)),"",MAX(T$1:T198)+1),"")</f>
        <v/>
      </c>
      <c r="U199" s="138" t="str">
        <f ca="1">IFERROR(CONCATENATE($D199,": ",INDIRECT(ADDRESS(COUNTIF($D$1:$D199,$D199)+3,COLUMN($AP198),4,1,$D199))),"")</f>
        <v/>
      </c>
      <c r="V199" s="138" t="str">
        <f ca="1">IFERROR(INDIRECT(ADDRESS(COUNTIF($D$1:$D199,$D199)+3,COLUMN($AQ198),4,1,$D199)),"")</f>
        <v/>
      </c>
      <c r="W199" s="138"/>
      <c r="X199" s="138"/>
      <c r="Y199" s="138">
        <f t="shared" si="18"/>
        <v>0</v>
      </c>
      <c r="Z199" s="138" t="str">
        <f ca="1">IFERROR(IF(OR(AND(AA199="",AB199=""),AND(AA199=0,AB199=0),AND(AA199=CONCATENATE($D199,": "),AB199=""),AND(AA199=CONCATENATE($D199,": "),AB199=0)),"",MAX(Z$1:Z198)+1),"")</f>
        <v/>
      </c>
      <c r="AA199" s="138" t="str">
        <f ca="1">IFERROR(CONCATENATE($D199,": ",INDIRECT(ADDRESS(COUNTIF($D$1:$D199,$D199)+3,COLUMN($AS198),4,1,$D199))),"")</f>
        <v/>
      </c>
      <c r="AB199" s="138" t="str">
        <f ca="1">IFERROR(INDIRECT(ADDRESS(COUNTIF($D$1:$D199,$D199)+3,COLUMN($AT198),4,1,$D199)),"")</f>
        <v/>
      </c>
      <c r="AC199" s="138" t="str">
        <f t="shared" ca="1" si="19"/>
        <v/>
      </c>
      <c r="AD199" s="138" t="str">
        <f ca="1">IFERROR(IF(OR(AND(AE199="",AF199=""),AND(AE199=0,AF199=0),AND(AE199=CONCATENATE($D199,": "),AF199=""),AND(AE199=CONCATENATE($D199,": "),AF199=0)),"",MAX(AD$1:AD198)+1),"")</f>
        <v/>
      </c>
      <c r="AE199" s="138" t="str">
        <f ca="1">IFERROR(CONCATENATE($D199,": ",INDIRECT(ADDRESS(COUNTIF($D$1:$D199,$D199)+3,COLUMN($AV198),4,1,$D199))),"")</f>
        <v/>
      </c>
      <c r="AF199" s="138" t="str">
        <f ca="1">IFERROR(INDIRECT(ADDRESS(COUNTIF($D$1:$D199,$D199)+3,COLUMN($AW198),4,1,$D199)),"")</f>
        <v/>
      </c>
    </row>
    <row r="200" spans="4:32" x14ac:dyDescent="0.25">
      <c r="D200" s="138">
        <f t="shared" si="15"/>
        <v>0</v>
      </c>
      <c r="E200" s="138" t="str">
        <f>CONCATENATE("Hinweis ",COUNTIF($D$1:D199,D200)+1)</f>
        <v>Hinweis 127</v>
      </c>
      <c r="F200" s="138" t="str">
        <f ca="1">IFERROR(IF(OR(AND(G200="",H200=""),AND(G200=0,H200=0),AND(G200=CONCATENATE(D200,": "),H200=""),AND(G200=CONCATENATE(D200,": "),H200=0)),"",MAX(F$1:F199)+1),"")</f>
        <v/>
      </c>
      <c r="G200" s="138" t="str">
        <f ca="1">IFERROR(CONCATENATE($D200,": ",INDIRECT(ADDRESS(COUNTIF($D$1:$D200,$D200)+3,COLUMN($AG199),4,1,$D200))),"")</f>
        <v/>
      </c>
      <c r="H200" s="138" t="str">
        <f ca="1">IFERROR(INDIRECT(ADDRESS(COUNTIF($D$1:$D200,$D200)+3,COLUMN($AH199),4,1,$D200)),"")</f>
        <v/>
      </c>
      <c r="I200" s="138" t="str">
        <f>CONCATENATE("Abweichung ",COUNTIF($D$1:D199,D200)+1)</f>
        <v>Abweichung 127</v>
      </c>
      <c r="J200" s="138" t="str">
        <f ca="1">IFERROR(IF(OR(AND(K200="",L200=""),AND(K200=0,L200=0),AND(K200=CONCATENATE($D200,": "),L200=""),AND(K200=CONCATENATE($D200,": "),L200=0)),"",MAX(J$1:J199)+1),"")</f>
        <v/>
      </c>
      <c r="K200" s="138" t="str">
        <f ca="1">IFERROR(CONCATENATE($D200,": ",INDIRECT(ADDRESS(COUNTIF($D$1:$D200,$D200)+3,COLUMN($AJ199),4,1,$D200))),"")</f>
        <v/>
      </c>
      <c r="L200" s="138" t="str">
        <f ca="1">IFERROR(INDIRECT(ADDRESS(COUNTIF($D$1:$D200,$D200)+3,COLUMN($AK199),4,1,$D200)),"")</f>
        <v/>
      </c>
      <c r="M200" s="138"/>
      <c r="N200" s="138"/>
      <c r="O200" s="138" t="str">
        <f t="shared" si="16"/>
        <v>Hinweis 127</v>
      </c>
      <c r="P200" s="138" t="str">
        <f ca="1">IFERROR(IF(OR(AND(Q200="",R200=""),AND(Q200=0,R200=0),AND(Q200=CONCATENATE($D200,": "),R200=""),AND(Q200=CONCATENATE($D200,": "),R200=0)),"",MAX(P$1:P199)+1),"")</f>
        <v/>
      </c>
      <c r="Q200" s="138" t="str">
        <f ca="1">IFERROR(CONCATENATE($D200,": ",INDIRECT(ADDRESS(COUNTIF($D$1:$D200,$D200)+3,COLUMN($AM199),4,1,$D200))),"")</f>
        <v/>
      </c>
      <c r="R200" s="138" t="str">
        <f ca="1">IFERROR(INDIRECT(ADDRESS(COUNTIF($D$1:$D200,$D200)+3,COLUMN($AN199),4,1,$D200)),"")</f>
        <v/>
      </c>
      <c r="S200" s="138" t="str">
        <f t="shared" si="17"/>
        <v>Abweichung 127</v>
      </c>
      <c r="T200" s="138" t="str">
        <f ca="1">IFERROR(IF(OR(AND(U200="",V200=""),AND(U200=0,V200=0),AND(U200=CONCATENATE($D200,": "),V200=""),AND(U200=CONCATENATE($D200,": "),V200=0)),"",MAX(T$1:T199)+1),"")</f>
        <v/>
      </c>
      <c r="U200" s="138" t="str">
        <f ca="1">IFERROR(CONCATENATE($D200,": ",INDIRECT(ADDRESS(COUNTIF($D$1:$D200,$D200)+3,COLUMN($AP199),4,1,$D200))),"")</f>
        <v/>
      </c>
      <c r="V200" s="138" t="str">
        <f ca="1">IFERROR(INDIRECT(ADDRESS(COUNTIF($D$1:$D200,$D200)+3,COLUMN($AQ199),4,1,$D200)),"")</f>
        <v/>
      </c>
      <c r="W200" s="138"/>
      <c r="X200" s="138"/>
      <c r="Y200" s="138">
        <f t="shared" si="18"/>
        <v>0</v>
      </c>
      <c r="Z200" s="138" t="str">
        <f ca="1">IFERROR(IF(OR(AND(AA200="",AB200=""),AND(AA200=0,AB200=0),AND(AA200=CONCATENATE($D200,": "),AB200=""),AND(AA200=CONCATENATE($D200,": "),AB200=0)),"",MAX(Z$1:Z199)+1),"")</f>
        <v/>
      </c>
      <c r="AA200" s="138" t="str">
        <f ca="1">IFERROR(CONCATENATE($D200,": ",INDIRECT(ADDRESS(COUNTIF($D$1:$D200,$D200)+3,COLUMN($AS199),4,1,$D200))),"")</f>
        <v/>
      </c>
      <c r="AB200" s="138" t="str">
        <f ca="1">IFERROR(INDIRECT(ADDRESS(COUNTIF($D$1:$D200,$D200)+3,COLUMN($AT199),4,1,$D200)),"")</f>
        <v/>
      </c>
      <c r="AC200" s="138" t="str">
        <f t="shared" ca="1" si="19"/>
        <v/>
      </c>
      <c r="AD200" s="138" t="str">
        <f ca="1">IFERROR(IF(OR(AND(AE200="",AF200=""),AND(AE200=0,AF200=0),AND(AE200=CONCATENATE($D200,": "),AF200=""),AND(AE200=CONCATENATE($D200,": "),AF200=0)),"",MAX(AD$1:AD199)+1),"")</f>
        <v/>
      </c>
      <c r="AE200" s="138" t="str">
        <f ca="1">IFERROR(CONCATENATE($D200,": ",INDIRECT(ADDRESS(COUNTIF($D$1:$D200,$D200)+3,COLUMN($AV199),4,1,$D200))),"")</f>
        <v/>
      </c>
      <c r="AF200" s="138" t="str">
        <f ca="1">IFERROR(INDIRECT(ADDRESS(COUNTIF($D$1:$D200,$D200)+3,COLUMN($AW199),4,1,$D200)),"")</f>
        <v/>
      </c>
    </row>
    <row r="201" spans="4:32" x14ac:dyDescent="0.25">
      <c r="D201" s="138">
        <f t="shared" si="15"/>
        <v>0</v>
      </c>
      <c r="E201" s="138" t="str">
        <f>CONCATENATE("Hinweis ",COUNTIF($D$1:D200,D201)+1)</f>
        <v>Hinweis 128</v>
      </c>
      <c r="F201" s="138" t="str">
        <f ca="1">IFERROR(IF(OR(AND(G201="",H201=""),AND(G201=0,H201=0),AND(G201=CONCATENATE(D201,": "),H201=""),AND(G201=CONCATENATE(D201,": "),H201=0)),"",MAX(F$1:F200)+1),"")</f>
        <v/>
      </c>
      <c r="G201" s="138" t="str">
        <f ca="1">IFERROR(CONCATENATE($D201,": ",INDIRECT(ADDRESS(COUNTIF($D$1:$D201,$D201)+3,COLUMN($AG200),4,1,$D201))),"")</f>
        <v/>
      </c>
      <c r="H201" s="138" t="str">
        <f ca="1">IFERROR(INDIRECT(ADDRESS(COUNTIF($D$1:$D201,$D201)+3,COLUMN($AH200),4,1,$D201)),"")</f>
        <v/>
      </c>
      <c r="I201" s="138" t="str">
        <f>CONCATENATE("Abweichung ",COUNTIF($D$1:D200,D201)+1)</f>
        <v>Abweichung 128</v>
      </c>
      <c r="J201" s="138" t="str">
        <f ca="1">IFERROR(IF(OR(AND(K201="",L201=""),AND(K201=0,L201=0),AND(K201=CONCATENATE($D201,": "),L201=""),AND(K201=CONCATENATE($D201,": "),L201=0)),"",MAX(J$1:J200)+1),"")</f>
        <v/>
      </c>
      <c r="K201" s="138" t="str">
        <f ca="1">IFERROR(CONCATENATE($D201,": ",INDIRECT(ADDRESS(COUNTIF($D$1:$D201,$D201)+3,COLUMN($AJ200),4,1,$D201))),"")</f>
        <v/>
      </c>
      <c r="L201" s="138" t="str">
        <f ca="1">IFERROR(INDIRECT(ADDRESS(COUNTIF($D$1:$D201,$D201)+3,COLUMN($AK200),4,1,$D201)),"")</f>
        <v/>
      </c>
      <c r="M201" s="138"/>
      <c r="N201" s="138"/>
      <c r="O201" s="138" t="str">
        <f t="shared" si="16"/>
        <v>Hinweis 128</v>
      </c>
      <c r="P201" s="138" t="str">
        <f ca="1">IFERROR(IF(OR(AND(Q201="",R201=""),AND(Q201=0,R201=0),AND(Q201=CONCATENATE($D201,": "),R201=""),AND(Q201=CONCATENATE($D201,": "),R201=0)),"",MAX(P$1:P200)+1),"")</f>
        <v/>
      </c>
      <c r="Q201" s="138" t="str">
        <f ca="1">IFERROR(CONCATENATE($D201,": ",INDIRECT(ADDRESS(COUNTIF($D$1:$D201,$D201)+3,COLUMN($AM200),4,1,$D201))),"")</f>
        <v/>
      </c>
      <c r="R201" s="138" t="str">
        <f ca="1">IFERROR(INDIRECT(ADDRESS(COUNTIF($D$1:$D201,$D201)+3,COLUMN($AN200),4,1,$D201)),"")</f>
        <v/>
      </c>
      <c r="S201" s="138" t="str">
        <f t="shared" si="17"/>
        <v>Abweichung 128</v>
      </c>
      <c r="T201" s="138" t="str">
        <f ca="1">IFERROR(IF(OR(AND(U201="",V201=""),AND(U201=0,V201=0),AND(U201=CONCATENATE($D201,": "),V201=""),AND(U201=CONCATENATE($D201,": "),V201=0)),"",MAX(T$1:T200)+1),"")</f>
        <v/>
      </c>
      <c r="U201" s="138" t="str">
        <f ca="1">IFERROR(CONCATENATE($D201,": ",INDIRECT(ADDRESS(COUNTIF($D$1:$D201,$D201)+3,COLUMN($AP200),4,1,$D201))),"")</f>
        <v/>
      </c>
      <c r="V201" s="138" t="str">
        <f ca="1">IFERROR(INDIRECT(ADDRESS(COUNTIF($D$1:$D201,$D201)+3,COLUMN($AQ200),4,1,$D201)),"")</f>
        <v/>
      </c>
      <c r="W201" s="138"/>
      <c r="X201" s="138"/>
      <c r="Y201" s="138">
        <f t="shared" si="18"/>
        <v>0</v>
      </c>
      <c r="Z201" s="138" t="str">
        <f ca="1">IFERROR(IF(OR(AND(AA201="",AB201=""),AND(AA201=0,AB201=0),AND(AA201=CONCATENATE($D201,": "),AB201=""),AND(AA201=CONCATENATE($D201,": "),AB201=0)),"",MAX(Z$1:Z200)+1),"")</f>
        <v/>
      </c>
      <c r="AA201" s="138" t="str">
        <f ca="1">IFERROR(CONCATENATE($D201,": ",INDIRECT(ADDRESS(COUNTIF($D$1:$D201,$D201)+3,COLUMN($AS200),4,1,$D201))),"")</f>
        <v/>
      </c>
      <c r="AB201" s="138" t="str">
        <f ca="1">IFERROR(INDIRECT(ADDRESS(COUNTIF($D$1:$D201,$D201)+3,COLUMN($AT200),4,1,$D201)),"")</f>
        <v/>
      </c>
      <c r="AC201" s="138" t="str">
        <f t="shared" ca="1" si="19"/>
        <v/>
      </c>
      <c r="AD201" s="138" t="str">
        <f ca="1">IFERROR(IF(OR(AND(AE201="",AF201=""),AND(AE201=0,AF201=0),AND(AE201=CONCATENATE($D201,": "),AF201=""),AND(AE201=CONCATENATE($D201,": "),AF201=0)),"",MAX(AD$1:AD200)+1),"")</f>
        <v/>
      </c>
      <c r="AE201" s="138" t="str">
        <f ca="1">IFERROR(CONCATENATE($D201,": ",INDIRECT(ADDRESS(COUNTIF($D$1:$D201,$D201)+3,COLUMN($AV200),4,1,$D201))),"")</f>
        <v/>
      </c>
      <c r="AF201" s="138" t="str">
        <f ca="1">IFERROR(INDIRECT(ADDRESS(COUNTIF($D$1:$D201,$D201)+3,COLUMN($AW200),4,1,$D201)),"")</f>
        <v/>
      </c>
    </row>
    <row r="202" spans="4:32" x14ac:dyDescent="0.25">
      <c r="D202" s="138">
        <f t="shared" si="15"/>
        <v>0</v>
      </c>
      <c r="E202" s="138" t="str">
        <f>CONCATENATE("Hinweis ",COUNTIF($D$1:D201,D202)+1)</f>
        <v>Hinweis 129</v>
      </c>
      <c r="F202" s="138" t="str">
        <f ca="1">IFERROR(IF(OR(AND(G202="",H202=""),AND(G202=0,H202=0),AND(G202=CONCATENATE(D202,": "),H202=""),AND(G202=CONCATENATE(D202,": "),H202=0)),"",MAX(F$1:F201)+1),"")</f>
        <v/>
      </c>
      <c r="G202" s="138" t="str">
        <f ca="1">IFERROR(CONCATENATE($D202,": ",INDIRECT(ADDRESS(COUNTIF($D$1:$D202,$D202)+3,COLUMN($AG201),4,1,$D202))),"")</f>
        <v/>
      </c>
      <c r="H202" s="138" t="str">
        <f ca="1">IFERROR(INDIRECT(ADDRESS(COUNTIF($D$1:$D202,$D202)+3,COLUMN($AH201),4,1,$D202)),"")</f>
        <v/>
      </c>
      <c r="I202" s="138" t="str">
        <f>CONCATENATE("Abweichung ",COUNTIF($D$1:D201,D202)+1)</f>
        <v>Abweichung 129</v>
      </c>
      <c r="J202" s="138" t="str">
        <f ca="1">IFERROR(IF(OR(AND(K202="",L202=""),AND(K202=0,L202=0),AND(K202=CONCATENATE($D202,": "),L202=""),AND(K202=CONCATENATE($D202,": "),L202=0)),"",MAX(J$1:J201)+1),"")</f>
        <v/>
      </c>
      <c r="K202" s="138" t="str">
        <f ca="1">IFERROR(CONCATENATE($D202,": ",INDIRECT(ADDRESS(COUNTIF($D$1:$D202,$D202)+3,COLUMN($AJ201),4,1,$D202))),"")</f>
        <v/>
      </c>
      <c r="L202" s="138" t="str">
        <f ca="1">IFERROR(INDIRECT(ADDRESS(COUNTIF($D$1:$D202,$D202)+3,COLUMN($AK201),4,1,$D202)),"")</f>
        <v/>
      </c>
      <c r="M202" s="138"/>
      <c r="N202" s="138"/>
      <c r="O202" s="138" t="str">
        <f t="shared" si="16"/>
        <v>Hinweis 129</v>
      </c>
      <c r="P202" s="138" t="str">
        <f ca="1">IFERROR(IF(OR(AND(Q202="",R202=""),AND(Q202=0,R202=0),AND(Q202=CONCATENATE($D202,": "),R202=""),AND(Q202=CONCATENATE($D202,": "),R202=0)),"",MAX(P$1:P201)+1),"")</f>
        <v/>
      </c>
      <c r="Q202" s="138" t="str">
        <f ca="1">IFERROR(CONCATENATE($D202,": ",INDIRECT(ADDRESS(COUNTIF($D$1:$D202,$D202)+3,COLUMN($AM201),4,1,$D202))),"")</f>
        <v/>
      </c>
      <c r="R202" s="138" t="str">
        <f ca="1">IFERROR(INDIRECT(ADDRESS(COUNTIF($D$1:$D202,$D202)+3,COLUMN($AN201),4,1,$D202)),"")</f>
        <v/>
      </c>
      <c r="S202" s="138" t="str">
        <f t="shared" si="17"/>
        <v>Abweichung 129</v>
      </c>
      <c r="T202" s="138" t="str">
        <f ca="1">IFERROR(IF(OR(AND(U202="",V202=""),AND(U202=0,V202=0),AND(U202=CONCATENATE($D202,": "),V202=""),AND(U202=CONCATENATE($D202,": "),V202=0)),"",MAX(T$1:T201)+1),"")</f>
        <v/>
      </c>
      <c r="U202" s="138" t="str">
        <f ca="1">IFERROR(CONCATENATE($D202,": ",INDIRECT(ADDRESS(COUNTIF($D$1:$D202,$D202)+3,COLUMN($AP201),4,1,$D202))),"")</f>
        <v/>
      </c>
      <c r="V202" s="138" t="str">
        <f ca="1">IFERROR(INDIRECT(ADDRESS(COUNTIF($D$1:$D202,$D202)+3,COLUMN($AQ201),4,1,$D202)),"")</f>
        <v/>
      </c>
      <c r="W202" s="138"/>
      <c r="X202" s="138"/>
      <c r="Y202" s="138">
        <f t="shared" si="18"/>
        <v>0</v>
      </c>
      <c r="Z202" s="138" t="str">
        <f ca="1">IFERROR(IF(OR(AND(AA202="",AB202=""),AND(AA202=0,AB202=0),AND(AA202=CONCATENATE($D202,": "),AB202=""),AND(AA202=CONCATENATE($D202,": "),AB202=0)),"",MAX(Z$1:Z201)+1),"")</f>
        <v/>
      </c>
      <c r="AA202" s="138" t="str">
        <f ca="1">IFERROR(CONCATENATE($D202,": ",INDIRECT(ADDRESS(COUNTIF($D$1:$D202,$D202)+3,COLUMN($AS201),4,1,$D202))),"")</f>
        <v/>
      </c>
      <c r="AB202" s="138" t="str">
        <f ca="1">IFERROR(INDIRECT(ADDRESS(COUNTIF($D$1:$D202,$D202)+3,COLUMN($AT201),4,1,$D202)),"")</f>
        <v/>
      </c>
      <c r="AC202" s="138" t="str">
        <f t="shared" ca="1" si="19"/>
        <v/>
      </c>
      <c r="AD202" s="138" t="str">
        <f ca="1">IFERROR(IF(OR(AND(AE202="",AF202=""),AND(AE202=0,AF202=0),AND(AE202=CONCATENATE($D202,": "),AF202=""),AND(AE202=CONCATENATE($D202,": "),AF202=0)),"",MAX(AD$1:AD201)+1),"")</f>
        <v/>
      </c>
      <c r="AE202" s="138" t="str">
        <f ca="1">IFERROR(CONCATENATE($D202,": ",INDIRECT(ADDRESS(COUNTIF($D$1:$D202,$D202)+3,COLUMN($AV201),4,1,$D202))),"")</f>
        <v/>
      </c>
      <c r="AF202" s="138" t="str">
        <f ca="1">IFERROR(INDIRECT(ADDRESS(COUNTIF($D$1:$D202,$D202)+3,COLUMN($AW201),4,1,$D202)),"")</f>
        <v/>
      </c>
    </row>
    <row r="203" spans="4:32" x14ac:dyDescent="0.25">
      <c r="D203" s="138">
        <f t="shared" si="15"/>
        <v>0</v>
      </c>
      <c r="E203" s="138" t="str">
        <f>CONCATENATE("Hinweis ",COUNTIF($D$1:D202,D203)+1)</f>
        <v>Hinweis 130</v>
      </c>
      <c r="F203" s="138" t="str">
        <f ca="1">IFERROR(IF(OR(AND(G203="",H203=""),AND(G203=0,H203=0),AND(G203=CONCATENATE(D203,": "),H203=""),AND(G203=CONCATENATE(D203,": "),H203=0)),"",MAX(F$1:F202)+1),"")</f>
        <v/>
      </c>
      <c r="G203" s="138" t="str">
        <f ca="1">IFERROR(CONCATENATE($D203,": ",INDIRECT(ADDRESS(COUNTIF($D$1:$D203,$D203)+3,COLUMN($AG202),4,1,$D203))),"")</f>
        <v/>
      </c>
      <c r="H203" s="138" t="str">
        <f ca="1">IFERROR(INDIRECT(ADDRESS(COUNTIF($D$1:$D203,$D203)+3,COLUMN($AH202),4,1,$D203)),"")</f>
        <v/>
      </c>
      <c r="I203" s="138" t="str">
        <f>CONCATENATE("Abweichung ",COUNTIF($D$1:D202,D203)+1)</f>
        <v>Abweichung 130</v>
      </c>
      <c r="J203" s="138" t="str">
        <f ca="1">IFERROR(IF(OR(AND(K203="",L203=""),AND(K203=0,L203=0),AND(K203=CONCATENATE($D203,": "),L203=""),AND(K203=CONCATENATE($D203,": "),L203=0)),"",MAX(J$1:J202)+1),"")</f>
        <v/>
      </c>
      <c r="K203" s="138" t="str">
        <f ca="1">IFERROR(CONCATENATE($D203,": ",INDIRECT(ADDRESS(COUNTIF($D$1:$D203,$D203)+3,COLUMN($AJ202),4,1,$D203))),"")</f>
        <v/>
      </c>
      <c r="L203" s="138" t="str">
        <f ca="1">IFERROR(INDIRECT(ADDRESS(COUNTIF($D$1:$D203,$D203)+3,COLUMN($AK202),4,1,$D203)),"")</f>
        <v/>
      </c>
      <c r="M203" s="138"/>
      <c r="N203" s="138"/>
      <c r="O203" s="138" t="str">
        <f t="shared" si="16"/>
        <v>Hinweis 130</v>
      </c>
      <c r="P203" s="138" t="str">
        <f ca="1">IFERROR(IF(OR(AND(Q203="",R203=""),AND(Q203=0,R203=0),AND(Q203=CONCATENATE($D203,": "),R203=""),AND(Q203=CONCATENATE($D203,": "),R203=0)),"",MAX(P$1:P202)+1),"")</f>
        <v/>
      </c>
      <c r="Q203" s="138" t="str">
        <f ca="1">IFERROR(CONCATENATE($D203,": ",INDIRECT(ADDRESS(COUNTIF($D$1:$D203,$D203)+3,COLUMN($AM202),4,1,$D203))),"")</f>
        <v/>
      </c>
      <c r="R203" s="138" t="str">
        <f ca="1">IFERROR(INDIRECT(ADDRESS(COUNTIF($D$1:$D203,$D203)+3,COLUMN($AN202),4,1,$D203)),"")</f>
        <v/>
      </c>
      <c r="S203" s="138" t="str">
        <f t="shared" si="17"/>
        <v>Abweichung 130</v>
      </c>
      <c r="T203" s="138" t="str">
        <f ca="1">IFERROR(IF(OR(AND(U203="",V203=""),AND(U203=0,V203=0),AND(U203=CONCATENATE($D203,": "),V203=""),AND(U203=CONCATENATE($D203,": "),V203=0)),"",MAX(T$1:T202)+1),"")</f>
        <v/>
      </c>
      <c r="U203" s="138" t="str">
        <f ca="1">IFERROR(CONCATENATE($D203,": ",INDIRECT(ADDRESS(COUNTIF($D$1:$D203,$D203)+3,COLUMN($AP202),4,1,$D203))),"")</f>
        <v/>
      </c>
      <c r="V203" s="138" t="str">
        <f ca="1">IFERROR(INDIRECT(ADDRESS(COUNTIF($D$1:$D203,$D203)+3,COLUMN($AQ202),4,1,$D203)),"")</f>
        <v/>
      </c>
      <c r="W203" s="138"/>
      <c r="X203" s="138"/>
      <c r="Y203" s="138">
        <f t="shared" si="18"/>
        <v>0</v>
      </c>
      <c r="Z203" s="138" t="str">
        <f ca="1">IFERROR(IF(OR(AND(AA203="",AB203=""),AND(AA203=0,AB203=0),AND(AA203=CONCATENATE($D203,": "),AB203=""),AND(AA203=CONCATENATE($D203,": "),AB203=0)),"",MAX(Z$1:Z202)+1),"")</f>
        <v/>
      </c>
      <c r="AA203" s="138" t="str">
        <f ca="1">IFERROR(CONCATENATE($D203,": ",INDIRECT(ADDRESS(COUNTIF($D$1:$D203,$D203)+3,COLUMN($AS202),4,1,$D203))),"")</f>
        <v/>
      </c>
      <c r="AB203" s="138" t="str">
        <f ca="1">IFERROR(INDIRECT(ADDRESS(COUNTIF($D$1:$D203,$D203)+3,COLUMN($AT202),4,1,$D203)),"")</f>
        <v/>
      </c>
      <c r="AC203" s="138" t="str">
        <f t="shared" ca="1" si="19"/>
        <v/>
      </c>
      <c r="AD203" s="138" t="str">
        <f ca="1">IFERROR(IF(OR(AND(AE203="",AF203=""),AND(AE203=0,AF203=0),AND(AE203=CONCATENATE($D203,": "),AF203=""),AND(AE203=CONCATENATE($D203,": "),AF203=0)),"",MAX(AD$1:AD202)+1),"")</f>
        <v/>
      </c>
      <c r="AE203" s="138" t="str">
        <f ca="1">IFERROR(CONCATENATE($D203,": ",INDIRECT(ADDRESS(COUNTIF($D$1:$D203,$D203)+3,COLUMN($AV202),4,1,$D203))),"")</f>
        <v/>
      </c>
      <c r="AF203" s="138" t="str">
        <f ca="1">IFERROR(INDIRECT(ADDRESS(COUNTIF($D$1:$D203,$D203)+3,COLUMN($AW202),4,1,$D203)),"")</f>
        <v/>
      </c>
    </row>
    <row r="204" spans="4:32" x14ac:dyDescent="0.25">
      <c r="D204" s="138">
        <f t="shared" si="15"/>
        <v>0</v>
      </c>
      <c r="E204" s="138" t="str">
        <f>CONCATENATE("Hinweis ",COUNTIF($D$1:D203,D204)+1)</f>
        <v>Hinweis 131</v>
      </c>
      <c r="F204" s="138" t="str">
        <f ca="1">IFERROR(IF(OR(AND(G204="",H204=""),AND(G204=0,H204=0),AND(G204=CONCATENATE(D204,": "),H204=""),AND(G204=CONCATENATE(D204,": "),H204=0)),"",MAX(F$1:F203)+1),"")</f>
        <v/>
      </c>
      <c r="G204" s="138" t="str">
        <f ca="1">IFERROR(CONCATENATE($D204,": ",INDIRECT(ADDRESS(COUNTIF($D$1:$D204,$D204)+3,COLUMN($AG203),4,1,$D204))),"")</f>
        <v/>
      </c>
      <c r="H204" s="138" t="str">
        <f ca="1">IFERROR(INDIRECT(ADDRESS(COUNTIF($D$1:$D204,$D204)+3,COLUMN($AH203),4,1,$D204)),"")</f>
        <v/>
      </c>
      <c r="I204" s="138" t="str">
        <f>CONCATENATE("Abweichung ",COUNTIF($D$1:D203,D204)+1)</f>
        <v>Abweichung 131</v>
      </c>
      <c r="J204" s="138" t="str">
        <f ca="1">IFERROR(IF(OR(AND(K204="",L204=""),AND(K204=0,L204=0),AND(K204=CONCATENATE($D204,": "),L204=""),AND(K204=CONCATENATE($D204,": "),L204=0)),"",MAX(J$1:J203)+1),"")</f>
        <v/>
      </c>
      <c r="K204" s="138" t="str">
        <f ca="1">IFERROR(CONCATENATE($D204,": ",INDIRECT(ADDRESS(COUNTIF($D$1:$D204,$D204)+3,COLUMN($AJ203),4,1,$D204))),"")</f>
        <v/>
      </c>
      <c r="L204" s="138" t="str">
        <f ca="1">IFERROR(INDIRECT(ADDRESS(COUNTIF($D$1:$D204,$D204)+3,COLUMN($AK203),4,1,$D204)),"")</f>
        <v/>
      </c>
      <c r="M204" s="138"/>
      <c r="N204" s="138"/>
      <c r="O204" s="138" t="str">
        <f t="shared" si="16"/>
        <v>Hinweis 131</v>
      </c>
      <c r="P204" s="138" t="str">
        <f ca="1">IFERROR(IF(OR(AND(Q204="",R204=""),AND(Q204=0,R204=0),AND(Q204=CONCATENATE($D204,": "),R204=""),AND(Q204=CONCATENATE($D204,": "),R204=0)),"",MAX(P$1:P203)+1),"")</f>
        <v/>
      </c>
      <c r="Q204" s="138" t="str">
        <f ca="1">IFERROR(CONCATENATE($D204,": ",INDIRECT(ADDRESS(COUNTIF($D$1:$D204,$D204)+3,COLUMN($AM203),4,1,$D204))),"")</f>
        <v/>
      </c>
      <c r="R204" s="138" t="str">
        <f ca="1">IFERROR(INDIRECT(ADDRESS(COUNTIF($D$1:$D204,$D204)+3,COLUMN($AN203),4,1,$D204)),"")</f>
        <v/>
      </c>
      <c r="S204" s="138" t="str">
        <f t="shared" si="17"/>
        <v>Abweichung 131</v>
      </c>
      <c r="T204" s="138" t="str">
        <f ca="1">IFERROR(IF(OR(AND(U204="",V204=""),AND(U204=0,V204=0),AND(U204=CONCATENATE($D204,": "),V204=""),AND(U204=CONCATENATE($D204,": "),V204=0)),"",MAX(T$1:T203)+1),"")</f>
        <v/>
      </c>
      <c r="U204" s="138" t="str">
        <f ca="1">IFERROR(CONCATENATE($D204,": ",INDIRECT(ADDRESS(COUNTIF($D$1:$D204,$D204)+3,COLUMN($AP203),4,1,$D204))),"")</f>
        <v/>
      </c>
      <c r="V204" s="138" t="str">
        <f ca="1">IFERROR(INDIRECT(ADDRESS(COUNTIF($D$1:$D204,$D204)+3,COLUMN($AQ203),4,1,$D204)),"")</f>
        <v/>
      </c>
      <c r="W204" s="138"/>
      <c r="X204" s="138"/>
      <c r="Y204" s="138">
        <f t="shared" si="18"/>
        <v>0</v>
      </c>
      <c r="Z204" s="138" t="str">
        <f ca="1">IFERROR(IF(OR(AND(AA204="",AB204=""),AND(AA204=0,AB204=0),AND(AA204=CONCATENATE($D204,": "),AB204=""),AND(AA204=CONCATENATE($D204,": "),AB204=0)),"",MAX(Z$1:Z203)+1),"")</f>
        <v/>
      </c>
      <c r="AA204" s="138" t="str">
        <f ca="1">IFERROR(CONCATENATE($D204,": ",INDIRECT(ADDRESS(COUNTIF($D$1:$D204,$D204)+3,COLUMN($AS203),4,1,$D204))),"")</f>
        <v/>
      </c>
      <c r="AB204" s="138" t="str">
        <f ca="1">IFERROR(INDIRECT(ADDRESS(COUNTIF($D$1:$D204,$D204)+3,COLUMN($AT203),4,1,$D204)),"")</f>
        <v/>
      </c>
      <c r="AC204" s="138" t="str">
        <f t="shared" ca="1" si="19"/>
        <v/>
      </c>
      <c r="AD204" s="138" t="str">
        <f ca="1">IFERROR(IF(OR(AND(AE204="",AF204=""),AND(AE204=0,AF204=0),AND(AE204=CONCATENATE($D204,": "),AF204=""),AND(AE204=CONCATENATE($D204,": "),AF204=0)),"",MAX(AD$1:AD203)+1),"")</f>
        <v/>
      </c>
      <c r="AE204" s="138" t="str">
        <f ca="1">IFERROR(CONCATENATE($D204,": ",INDIRECT(ADDRESS(COUNTIF($D$1:$D204,$D204)+3,COLUMN($AV203),4,1,$D204))),"")</f>
        <v/>
      </c>
      <c r="AF204" s="138" t="str">
        <f ca="1">IFERROR(INDIRECT(ADDRESS(COUNTIF($D$1:$D204,$D204)+3,COLUMN($AW203),4,1,$D204)),"")</f>
        <v/>
      </c>
    </row>
    <row r="205" spans="4:32" x14ac:dyDescent="0.25">
      <c r="D205" s="138">
        <f t="shared" si="15"/>
        <v>0</v>
      </c>
      <c r="E205" s="138" t="str">
        <f>CONCATENATE("Hinweis ",COUNTIF($D$1:D204,D205)+1)</f>
        <v>Hinweis 132</v>
      </c>
      <c r="F205" s="138" t="str">
        <f ca="1">IFERROR(IF(OR(AND(G205="",H205=""),AND(G205=0,H205=0),AND(G205=CONCATENATE(D205,": "),H205=""),AND(G205=CONCATENATE(D205,": "),H205=0)),"",MAX(F$1:F204)+1),"")</f>
        <v/>
      </c>
      <c r="G205" s="138" t="str">
        <f ca="1">IFERROR(CONCATENATE($D205,": ",INDIRECT(ADDRESS(COUNTIF($D$1:$D205,$D205)+3,COLUMN($AG204),4,1,$D205))),"")</f>
        <v/>
      </c>
      <c r="H205" s="138" t="str">
        <f ca="1">IFERROR(INDIRECT(ADDRESS(COUNTIF($D$1:$D205,$D205)+3,COLUMN($AH204),4,1,$D205)),"")</f>
        <v/>
      </c>
      <c r="I205" s="138" t="str">
        <f>CONCATENATE("Abweichung ",COUNTIF($D$1:D204,D205)+1)</f>
        <v>Abweichung 132</v>
      </c>
      <c r="J205" s="138" t="str">
        <f ca="1">IFERROR(IF(OR(AND(K205="",L205=""),AND(K205=0,L205=0),AND(K205=CONCATENATE($D205,": "),L205=""),AND(K205=CONCATENATE($D205,": "),L205=0)),"",MAX(J$1:J204)+1),"")</f>
        <v/>
      </c>
      <c r="K205" s="138" t="str">
        <f ca="1">IFERROR(CONCATENATE($D205,": ",INDIRECT(ADDRESS(COUNTIF($D$1:$D205,$D205)+3,COLUMN($AJ204),4,1,$D205))),"")</f>
        <v/>
      </c>
      <c r="L205" s="138" t="str">
        <f ca="1">IFERROR(INDIRECT(ADDRESS(COUNTIF($D$1:$D205,$D205)+3,COLUMN($AK204),4,1,$D205)),"")</f>
        <v/>
      </c>
      <c r="M205" s="138"/>
      <c r="N205" s="138"/>
      <c r="O205" s="138" t="str">
        <f t="shared" si="16"/>
        <v>Hinweis 132</v>
      </c>
      <c r="P205" s="138" t="str">
        <f ca="1">IFERROR(IF(OR(AND(Q205="",R205=""),AND(Q205=0,R205=0),AND(Q205=CONCATENATE($D205,": "),R205=""),AND(Q205=CONCATENATE($D205,": "),R205=0)),"",MAX(P$1:P204)+1),"")</f>
        <v/>
      </c>
      <c r="Q205" s="138" t="str">
        <f ca="1">IFERROR(CONCATENATE($D205,": ",INDIRECT(ADDRESS(COUNTIF($D$1:$D205,$D205)+3,COLUMN($AM204),4,1,$D205))),"")</f>
        <v/>
      </c>
      <c r="R205" s="138" t="str">
        <f ca="1">IFERROR(INDIRECT(ADDRESS(COUNTIF($D$1:$D205,$D205)+3,COLUMN($AN204),4,1,$D205)),"")</f>
        <v/>
      </c>
      <c r="S205" s="138" t="str">
        <f t="shared" si="17"/>
        <v>Abweichung 132</v>
      </c>
      <c r="T205" s="138" t="str">
        <f ca="1">IFERROR(IF(OR(AND(U205="",V205=""),AND(U205=0,V205=0),AND(U205=CONCATENATE($D205,": "),V205=""),AND(U205=CONCATENATE($D205,": "),V205=0)),"",MAX(T$1:T204)+1),"")</f>
        <v/>
      </c>
      <c r="U205" s="138" t="str">
        <f ca="1">IFERROR(CONCATENATE($D205,": ",INDIRECT(ADDRESS(COUNTIF($D$1:$D205,$D205)+3,COLUMN($AP204),4,1,$D205))),"")</f>
        <v/>
      </c>
      <c r="V205" s="138" t="str">
        <f ca="1">IFERROR(INDIRECT(ADDRESS(COUNTIF($D$1:$D205,$D205)+3,COLUMN($AQ204),4,1,$D205)),"")</f>
        <v/>
      </c>
      <c r="W205" s="138"/>
      <c r="X205" s="138"/>
      <c r="Y205" s="138">
        <f t="shared" si="18"/>
        <v>0</v>
      </c>
      <c r="Z205" s="138" t="str">
        <f ca="1">IFERROR(IF(OR(AND(AA205="",AB205=""),AND(AA205=0,AB205=0),AND(AA205=CONCATENATE($D205,": "),AB205=""),AND(AA205=CONCATENATE($D205,": "),AB205=0)),"",MAX(Z$1:Z204)+1),"")</f>
        <v/>
      </c>
      <c r="AA205" s="138" t="str">
        <f ca="1">IFERROR(CONCATENATE($D205,": ",INDIRECT(ADDRESS(COUNTIF($D$1:$D205,$D205)+3,COLUMN($AS204),4,1,$D205))),"")</f>
        <v/>
      </c>
      <c r="AB205" s="138" t="str">
        <f ca="1">IFERROR(INDIRECT(ADDRESS(COUNTIF($D$1:$D205,$D205)+3,COLUMN($AT204),4,1,$D205)),"")</f>
        <v/>
      </c>
      <c r="AC205" s="138" t="str">
        <f t="shared" ca="1" si="19"/>
        <v/>
      </c>
      <c r="AD205" s="138" t="str">
        <f ca="1">IFERROR(IF(OR(AND(AE205="",AF205=""),AND(AE205=0,AF205=0),AND(AE205=CONCATENATE($D205,": "),AF205=""),AND(AE205=CONCATENATE($D205,": "),AF205=0)),"",MAX(AD$1:AD204)+1),"")</f>
        <v/>
      </c>
      <c r="AE205" s="138" t="str">
        <f ca="1">IFERROR(CONCATENATE($D205,": ",INDIRECT(ADDRESS(COUNTIF($D$1:$D205,$D205)+3,COLUMN($AV204),4,1,$D205))),"")</f>
        <v/>
      </c>
      <c r="AF205" s="138" t="str">
        <f ca="1">IFERROR(INDIRECT(ADDRESS(COUNTIF($D$1:$D205,$D205)+3,COLUMN($AW204),4,1,$D205)),"")</f>
        <v/>
      </c>
    </row>
    <row r="206" spans="4:32" x14ac:dyDescent="0.25">
      <c r="D206" s="138">
        <f t="shared" si="15"/>
        <v>0</v>
      </c>
      <c r="E206" s="138" t="str">
        <f>CONCATENATE("Hinweis ",COUNTIF($D$1:D205,D206)+1)</f>
        <v>Hinweis 133</v>
      </c>
      <c r="F206" s="138" t="str">
        <f ca="1">IFERROR(IF(OR(AND(G206="",H206=""),AND(G206=0,H206=0),AND(G206=CONCATENATE(D206,": "),H206=""),AND(G206=CONCATENATE(D206,": "),H206=0)),"",MAX(F$1:F205)+1),"")</f>
        <v/>
      </c>
      <c r="G206" s="138" t="str">
        <f ca="1">IFERROR(CONCATENATE($D206,": ",INDIRECT(ADDRESS(COUNTIF($D$1:$D206,$D206)+3,COLUMN($AG205),4,1,$D206))),"")</f>
        <v/>
      </c>
      <c r="H206" s="138" t="str">
        <f ca="1">IFERROR(INDIRECT(ADDRESS(COUNTIF($D$1:$D206,$D206)+3,COLUMN($AH205),4,1,$D206)),"")</f>
        <v/>
      </c>
      <c r="I206" s="138" t="str">
        <f>CONCATENATE("Abweichung ",COUNTIF($D$1:D205,D206)+1)</f>
        <v>Abweichung 133</v>
      </c>
      <c r="J206" s="138" t="str">
        <f ca="1">IFERROR(IF(OR(AND(K206="",L206=""),AND(K206=0,L206=0),AND(K206=CONCATENATE($D206,": "),L206=""),AND(K206=CONCATENATE($D206,": "),L206=0)),"",MAX(J$1:J205)+1),"")</f>
        <v/>
      </c>
      <c r="K206" s="138" t="str">
        <f ca="1">IFERROR(CONCATENATE($D206,": ",INDIRECT(ADDRESS(COUNTIF($D$1:$D206,$D206)+3,COLUMN($AJ205),4,1,$D206))),"")</f>
        <v/>
      </c>
      <c r="L206" s="138" t="str">
        <f ca="1">IFERROR(INDIRECT(ADDRESS(COUNTIF($D$1:$D206,$D206)+3,COLUMN($AK205),4,1,$D206)),"")</f>
        <v/>
      </c>
      <c r="M206" s="138"/>
      <c r="N206" s="138"/>
      <c r="O206" s="138" t="str">
        <f t="shared" si="16"/>
        <v>Hinweis 133</v>
      </c>
      <c r="P206" s="138" t="str">
        <f ca="1">IFERROR(IF(OR(AND(Q206="",R206=""),AND(Q206=0,R206=0),AND(Q206=CONCATENATE($D206,": "),R206=""),AND(Q206=CONCATENATE($D206,": "),R206=0)),"",MAX(P$1:P205)+1),"")</f>
        <v/>
      </c>
      <c r="Q206" s="138" t="str">
        <f ca="1">IFERROR(CONCATENATE($D206,": ",INDIRECT(ADDRESS(COUNTIF($D$1:$D206,$D206)+3,COLUMN($AM205),4,1,$D206))),"")</f>
        <v/>
      </c>
      <c r="R206" s="138" t="str">
        <f ca="1">IFERROR(INDIRECT(ADDRESS(COUNTIF($D$1:$D206,$D206)+3,COLUMN($AN205),4,1,$D206)),"")</f>
        <v/>
      </c>
      <c r="S206" s="138" t="str">
        <f t="shared" si="17"/>
        <v>Abweichung 133</v>
      </c>
      <c r="T206" s="138" t="str">
        <f ca="1">IFERROR(IF(OR(AND(U206="",V206=""),AND(U206=0,V206=0),AND(U206=CONCATENATE($D206,": "),V206=""),AND(U206=CONCATENATE($D206,": "),V206=0)),"",MAX(T$1:T205)+1),"")</f>
        <v/>
      </c>
      <c r="U206" s="138" t="str">
        <f ca="1">IFERROR(CONCATENATE($D206,": ",INDIRECT(ADDRESS(COUNTIF($D$1:$D206,$D206)+3,COLUMN($AP205),4,1,$D206))),"")</f>
        <v/>
      </c>
      <c r="V206" s="138" t="str">
        <f ca="1">IFERROR(INDIRECT(ADDRESS(COUNTIF($D$1:$D206,$D206)+3,COLUMN($AQ205),4,1,$D206)),"")</f>
        <v/>
      </c>
      <c r="W206" s="138"/>
      <c r="X206" s="138"/>
      <c r="Y206" s="138">
        <f t="shared" si="18"/>
        <v>0</v>
      </c>
      <c r="Z206" s="138" t="str">
        <f ca="1">IFERROR(IF(OR(AND(AA206="",AB206=""),AND(AA206=0,AB206=0),AND(AA206=CONCATENATE($D206,": "),AB206=""),AND(AA206=CONCATENATE($D206,": "),AB206=0)),"",MAX(Z$1:Z205)+1),"")</f>
        <v/>
      </c>
      <c r="AA206" s="138" t="str">
        <f ca="1">IFERROR(CONCATENATE($D206,": ",INDIRECT(ADDRESS(COUNTIF($D$1:$D206,$D206)+3,COLUMN($AS205),4,1,$D206))),"")</f>
        <v/>
      </c>
      <c r="AB206" s="138" t="str">
        <f ca="1">IFERROR(INDIRECT(ADDRESS(COUNTIF($D$1:$D206,$D206)+3,COLUMN($AT205),4,1,$D206)),"")</f>
        <v/>
      </c>
      <c r="AC206" s="138" t="str">
        <f t="shared" ca="1" si="19"/>
        <v/>
      </c>
      <c r="AD206" s="138" t="str">
        <f ca="1">IFERROR(IF(OR(AND(AE206="",AF206=""),AND(AE206=0,AF206=0),AND(AE206=CONCATENATE($D206,": "),AF206=""),AND(AE206=CONCATENATE($D206,": "),AF206=0)),"",MAX(AD$1:AD205)+1),"")</f>
        <v/>
      </c>
      <c r="AE206" s="138" t="str">
        <f ca="1">IFERROR(CONCATENATE($D206,": ",INDIRECT(ADDRESS(COUNTIF($D$1:$D206,$D206)+3,COLUMN($AV205),4,1,$D206))),"")</f>
        <v/>
      </c>
      <c r="AF206" s="138" t="str">
        <f ca="1">IFERROR(INDIRECT(ADDRESS(COUNTIF($D$1:$D206,$D206)+3,COLUMN($AW205),4,1,$D206)),"")</f>
        <v/>
      </c>
    </row>
    <row r="207" spans="4:32" x14ac:dyDescent="0.25">
      <c r="D207" s="138">
        <f t="shared" si="15"/>
        <v>0</v>
      </c>
      <c r="E207" s="138" t="str">
        <f>CONCATENATE("Hinweis ",COUNTIF($D$1:D206,D207)+1)</f>
        <v>Hinweis 134</v>
      </c>
      <c r="F207" s="138" t="str">
        <f ca="1">IFERROR(IF(OR(AND(G207="",H207=""),AND(G207=0,H207=0),AND(G207=CONCATENATE(D207,": "),H207=""),AND(G207=CONCATENATE(D207,": "),H207=0)),"",MAX(F$1:F206)+1),"")</f>
        <v/>
      </c>
      <c r="G207" s="138" t="str">
        <f ca="1">IFERROR(CONCATENATE($D207,": ",INDIRECT(ADDRESS(COUNTIF($D$1:$D207,$D207)+3,COLUMN($AG206),4,1,$D207))),"")</f>
        <v/>
      </c>
      <c r="H207" s="138" t="str">
        <f ca="1">IFERROR(INDIRECT(ADDRESS(COUNTIF($D$1:$D207,$D207)+3,COLUMN($AH206),4,1,$D207)),"")</f>
        <v/>
      </c>
      <c r="I207" s="138" t="str">
        <f>CONCATENATE("Abweichung ",COUNTIF($D$1:D206,D207)+1)</f>
        <v>Abweichung 134</v>
      </c>
      <c r="J207" s="138" t="str">
        <f ca="1">IFERROR(IF(OR(AND(K207="",L207=""),AND(K207=0,L207=0),AND(K207=CONCATENATE($D207,": "),L207=""),AND(K207=CONCATENATE($D207,": "),L207=0)),"",MAX(J$1:J206)+1),"")</f>
        <v/>
      </c>
      <c r="K207" s="138" t="str">
        <f ca="1">IFERROR(CONCATENATE($D207,": ",INDIRECT(ADDRESS(COUNTIF($D$1:$D207,$D207)+3,COLUMN($AJ206),4,1,$D207))),"")</f>
        <v/>
      </c>
      <c r="L207" s="138" t="str">
        <f ca="1">IFERROR(INDIRECT(ADDRESS(COUNTIF($D$1:$D207,$D207)+3,COLUMN($AK206),4,1,$D207)),"")</f>
        <v/>
      </c>
      <c r="M207" s="138"/>
      <c r="N207" s="138"/>
      <c r="O207" s="138" t="str">
        <f t="shared" si="16"/>
        <v>Hinweis 134</v>
      </c>
      <c r="P207" s="138" t="str">
        <f ca="1">IFERROR(IF(OR(AND(Q207="",R207=""),AND(Q207=0,R207=0),AND(Q207=CONCATENATE($D207,": "),R207=""),AND(Q207=CONCATENATE($D207,": "),R207=0)),"",MAX(P$1:P206)+1),"")</f>
        <v/>
      </c>
      <c r="Q207" s="138" t="str">
        <f ca="1">IFERROR(CONCATENATE($D207,": ",INDIRECT(ADDRESS(COUNTIF($D$1:$D207,$D207)+3,COLUMN($AM206),4,1,$D207))),"")</f>
        <v/>
      </c>
      <c r="R207" s="138" t="str">
        <f ca="1">IFERROR(INDIRECT(ADDRESS(COUNTIF($D$1:$D207,$D207)+3,COLUMN($AN206),4,1,$D207)),"")</f>
        <v/>
      </c>
      <c r="S207" s="138" t="str">
        <f t="shared" si="17"/>
        <v>Abweichung 134</v>
      </c>
      <c r="T207" s="138" t="str">
        <f ca="1">IFERROR(IF(OR(AND(U207="",V207=""),AND(U207=0,V207=0),AND(U207=CONCATENATE($D207,": "),V207=""),AND(U207=CONCATENATE($D207,": "),V207=0)),"",MAX(T$1:T206)+1),"")</f>
        <v/>
      </c>
      <c r="U207" s="138" t="str">
        <f ca="1">IFERROR(CONCATENATE($D207,": ",INDIRECT(ADDRESS(COUNTIF($D$1:$D207,$D207)+3,COLUMN($AP206),4,1,$D207))),"")</f>
        <v/>
      </c>
      <c r="V207" s="138" t="str">
        <f ca="1">IFERROR(INDIRECT(ADDRESS(COUNTIF($D$1:$D207,$D207)+3,COLUMN($AQ206),4,1,$D207)),"")</f>
        <v/>
      </c>
      <c r="W207" s="138"/>
      <c r="X207" s="138"/>
      <c r="Y207" s="138">
        <f t="shared" si="18"/>
        <v>0</v>
      </c>
      <c r="Z207" s="138" t="str">
        <f ca="1">IFERROR(IF(OR(AND(AA207="",AB207=""),AND(AA207=0,AB207=0),AND(AA207=CONCATENATE($D207,": "),AB207=""),AND(AA207=CONCATENATE($D207,": "),AB207=0)),"",MAX(Z$1:Z206)+1),"")</f>
        <v/>
      </c>
      <c r="AA207" s="138" t="str">
        <f ca="1">IFERROR(CONCATENATE($D207,": ",INDIRECT(ADDRESS(COUNTIF($D$1:$D207,$D207)+3,COLUMN($AS206),4,1,$D207))),"")</f>
        <v/>
      </c>
      <c r="AB207" s="138" t="str">
        <f ca="1">IFERROR(INDIRECT(ADDRESS(COUNTIF($D$1:$D207,$D207)+3,COLUMN($AT206),4,1,$D207)),"")</f>
        <v/>
      </c>
      <c r="AC207" s="138" t="str">
        <f t="shared" ca="1" si="19"/>
        <v/>
      </c>
      <c r="AD207" s="138" t="str">
        <f ca="1">IFERROR(IF(OR(AND(AE207="",AF207=""),AND(AE207=0,AF207=0),AND(AE207=CONCATENATE($D207,": "),AF207=""),AND(AE207=CONCATENATE($D207,": "),AF207=0)),"",MAX(AD$1:AD206)+1),"")</f>
        <v/>
      </c>
      <c r="AE207" s="138" t="str">
        <f ca="1">IFERROR(CONCATENATE($D207,": ",INDIRECT(ADDRESS(COUNTIF($D$1:$D207,$D207)+3,COLUMN($AV206),4,1,$D207))),"")</f>
        <v/>
      </c>
      <c r="AF207" s="138" t="str">
        <f ca="1">IFERROR(INDIRECT(ADDRESS(COUNTIF($D$1:$D207,$D207)+3,COLUMN($AW206),4,1,$D207)),"")</f>
        <v/>
      </c>
    </row>
    <row r="208" spans="4:32" x14ac:dyDescent="0.25">
      <c r="D208" s="138">
        <f t="shared" si="15"/>
        <v>0</v>
      </c>
      <c r="E208" s="138" t="str">
        <f>CONCATENATE("Hinweis ",COUNTIF($D$1:D207,D208)+1)</f>
        <v>Hinweis 135</v>
      </c>
      <c r="F208" s="138" t="str">
        <f ca="1">IFERROR(IF(OR(AND(G208="",H208=""),AND(G208=0,H208=0),AND(G208=CONCATENATE(D208,": "),H208=""),AND(G208=CONCATENATE(D208,": "),H208=0)),"",MAX(F$1:F207)+1),"")</f>
        <v/>
      </c>
      <c r="G208" s="138" t="str">
        <f ca="1">IFERROR(CONCATENATE($D208,": ",INDIRECT(ADDRESS(COUNTIF($D$1:$D208,$D208)+3,COLUMN($AG207),4,1,$D208))),"")</f>
        <v/>
      </c>
      <c r="H208" s="138" t="str">
        <f ca="1">IFERROR(INDIRECT(ADDRESS(COUNTIF($D$1:$D208,$D208)+3,COLUMN($AH207),4,1,$D208)),"")</f>
        <v/>
      </c>
      <c r="I208" s="138" t="str">
        <f>CONCATENATE("Abweichung ",COUNTIF($D$1:D207,D208)+1)</f>
        <v>Abweichung 135</v>
      </c>
      <c r="J208" s="138" t="str">
        <f ca="1">IFERROR(IF(OR(AND(K208="",L208=""),AND(K208=0,L208=0),AND(K208=CONCATENATE($D208,": "),L208=""),AND(K208=CONCATENATE($D208,": "),L208=0)),"",MAX(J$1:J207)+1),"")</f>
        <v/>
      </c>
      <c r="K208" s="138" t="str">
        <f ca="1">IFERROR(CONCATENATE($D208,": ",INDIRECT(ADDRESS(COUNTIF($D$1:$D208,$D208)+3,COLUMN($AJ207),4,1,$D208))),"")</f>
        <v/>
      </c>
      <c r="L208" s="138" t="str">
        <f ca="1">IFERROR(INDIRECT(ADDRESS(COUNTIF($D$1:$D208,$D208)+3,COLUMN($AK207),4,1,$D208)),"")</f>
        <v/>
      </c>
      <c r="M208" s="138"/>
      <c r="N208" s="138"/>
      <c r="O208" s="138" t="str">
        <f t="shared" si="16"/>
        <v>Hinweis 135</v>
      </c>
      <c r="P208" s="138" t="str">
        <f ca="1">IFERROR(IF(OR(AND(Q208="",R208=""),AND(Q208=0,R208=0),AND(Q208=CONCATENATE($D208,": "),R208=""),AND(Q208=CONCATENATE($D208,": "),R208=0)),"",MAX(P$1:P207)+1),"")</f>
        <v/>
      </c>
      <c r="Q208" s="138" t="str">
        <f ca="1">IFERROR(CONCATENATE($D208,": ",INDIRECT(ADDRESS(COUNTIF($D$1:$D208,$D208)+3,COLUMN($AM207),4,1,$D208))),"")</f>
        <v/>
      </c>
      <c r="R208" s="138" t="str">
        <f ca="1">IFERROR(INDIRECT(ADDRESS(COUNTIF($D$1:$D208,$D208)+3,COLUMN($AN207),4,1,$D208)),"")</f>
        <v/>
      </c>
      <c r="S208" s="138" t="str">
        <f t="shared" si="17"/>
        <v>Abweichung 135</v>
      </c>
      <c r="T208" s="138" t="str">
        <f ca="1">IFERROR(IF(OR(AND(U208="",V208=""),AND(U208=0,V208=0),AND(U208=CONCATENATE($D208,": "),V208=""),AND(U208=CONCATENATE($D208,": "),V208=0)),"",MAX(T$1:T207)+1),"")</f>
        <v/>
      </c>
      <c r="U208" s="138" t="str">
        <f ca="1">IFERROR(CONCATENATE($D208,": ",INDIRECT(ADDRESS(COUNTIF($D$1:$D208,$D208)+3,COLUMN($AP207),4,1,$D208))),"")</f>
        <v/>
      </c>
      <c r="V208" s="138" t="str">
        <f ca="1">IFERROR(INDIRECT(ADDRESS(COUNTIF($D$1:$D208,$D208)+3,COLUMN($AQ207),4,1,$D208)),"")</f>
        <v/>
      </c>
      <c r="W208" s="138"/>
      <c r="X208" s="138"/>
      <c r="Y208" s="138">
        <f t="shared" si="18"/>
        <v>0</v>
      </c>
      <c r="Z208" s="138" t="str">
        <f ca="1">IFERROR(IF(OR(AND(AA208="",AB208=""),AND(AA208=0,AB208=0),AND(AA208=CONCATENATE($D208,": "),AB208=""),AND(AA208=CONCATENATE($D208,": "),AB208=0)),"",MAX(Z$1:Z207)+1),"")</f>
        <v/>
      </c>
      <c r="AA208" s="138" t="str">
        <f ca="1">IFERROR(CONCATENATE($D208,": ",INDIRECT(ADDRESS(COUNTIF($D$1:$D208,$D208)+3,COLUMN($AS207),4,1,$D208))),"")</f>
        <v/>
      </c>
      <c r="AB208" s="138" t="str">
        <f ca="1">IFERROR(INDIRECT(ADDRESS(COUNTIF($D$1:$D208,$D208)+3,COLUMN($AT207),4,1,$D208)),"")</f>
        <v/>
      </c>
      <c r="AC208" s="138" t="str">
        <f t="shared" ca="1" si="19"/>
        <v/>
      </c>
      <c r="AD208" s="138" t="str">
        <f ca="1">IFERROR(IF(OR(AND(AE208="",AF208=""),AND(AE208=0,AF208=0),AND(AE208=CONCATENATE($D208,": "),AF208=""),AND(AE208=CONCATENATE($D208,": "),AF208=0)),"",MAX(AD$1:AD207)+1),"")</f>
        <v/>
      </c>
      <c r="AE208" s="138" t="str">
        <f ca="1">IFERROR(CONCATENATE($D208,": ",INDIRECT(ADDRESS(COUNTIF($D$1:$D208,$D208)+3,COLUMN($AV207),4,1,$D208))),"")</f>
        <v/>
      </c>
      <c r="AF208" s="138" t="str">
        <f ca="1">IFERROR(INDIRECT(ADDRESS(COUNTIF($D$1:$D208,$D208)+3,COLUMN($AW207),4,1,$D208)),"")</f>
        <v/>
      </c>
    </row>
    <row r="209" spans="4:32" x14ac:dyDescent="0.25">
      <c r="D209" s="138">
        <f t="shared" si="15"/>
        <v>0</v>
      </c>
      <c r="E209" s="138" t="str">
        <f>CONCATENATE("Hinweis ",COUNTIF($D$1:D208,D209)+1)</f>
        <v>Hinweis 136</v>
      </c>
      <c r="F209" s="138" t="str">
        <f ca="1">IFERROR(IF(OR(AND(G209="",H209=""),AND(G209=0,H209=0),AND(G209=CONCATENATE(D209,": "),H209=""),AND(G209=CONCATENATE(D209,": "),H209=0)),"",MAX(F$1:F208)+1),"")</f>
        <v/>
      </c>
      <c r="G209" s="138" t="str">
        <f ca="1">IFERROR(CONCATENATE($D209,": ",INDIRECT(ADDRESS(COUNTIF($D$1:$D209,$D209)+3,COLUMN($AG208),4,1,$D209))),"")</f>
        <v/>
      </c>
      <c r="H209" s="138" t="str">
        <f ca="1">IFERROR(INDIRECT(ADDRESS(COUNTIF($D$1:$D209,$D209)+3,COLUMN($AH208),4,1,$D209)),"")</f>
        <v/>
      </c>
      <c r="I209" s="138" t="str">
        <f>CONCATENATE("Abweichung ",COUNTIF($D$1:D208,D209)+1)</f>
        <v>Abweichung 136</v>
      </c>
      <c r="J209" s="138" t="str">
        <f ca="1">IFERROR(IF(OR(AND(K209="",L209=""),AND(K209=0,L209=0),AND(K209=CONCATENATE($D209,": "),L209=""),AND(K209=CONCATENATE($D209,": "),L209=0)),"",MAX(J$1:J208)+1),"")</f>
        <v/>
      </c>
      <c r="K209" s="138" t="str">
        <f ca="1">IFERROR(CONCATENATE($D209,": ",INDIRECT(ADDRESS(COUNTIF($D$1:$D209,$D209)+3,COLUMN($AJ208),4,1,$D209))),"")</f>
        <v/>
      </c>
      <c r="L209" s="138" t="str">
        <f ca="1">IFERROR(INDIRECT(ADDRESS(COUNTIF($D$1:$D209,$D209)+3,COLUMN($AK208),4,1,$D209)),"")</f>
        <v/>
      </c>
      <c r="M209" s="138"/>
      <c r="N209" s="138"/>
      <c r="O209" s="138" t="str">
        <f t="shared" si="16"/>
        <v>Hinweis 136</v>
      </c>
      <c r="P209" s="138" t="str">
        <f ca="1">IFERROR(IF(OR(AND(Q209="",R209=""),AND(Q209=0,R209=0),AND(Q209=CONCATENATE($D209,": "),R209=""),AND(Q209=CONCATENATE($D209,": "),R209=0)),"",MAX(P$1:P208)+1),"")</f>
        <v/>
      </c>
      <c r="Q209" s="138" t="str">
        <f ca="1">IFERROR(CONCATENATE($D209,": ",INDIRECT(ADDRESS(COUNTIF($D$1:$D209,$D209)+3,COLUMN($AM208),4,1,$D209))),"")</f>
        <v/>
      </c>
      <c r="R209" s="138" t="str">
        <f ca="1">IFERROR(INDIRECT(ADDRESS(COUNTIF($D$1:$D209,$D209)+3,COLUMN($AN208),4,1,$D209)),"")</f>
        <v/>
      </c>
      <c r="S209" s="138" t="str">
        <f t="shared" si="17"/>
        <v>Abweichung 136</v>
      </c>
      <c r="T209" s="138" t="str">
        <f ca="1">IFERROR(IF(OR(AND(U209="",V209=""),AND(U209=0,V209=0),AND(U209=CONCATENATE($D209,": "),V209=""),AND(U209=CONCATENATE($D209,": "),V209=0)),"",MAX(T$1:T208)+1),"")</f>
        <v/>
      </c>
      <c r="U209" s="138" t="str">
        <f ca="1">IFERROR(CONCATENATE($D209,": ",INDIRECT(ADDRESS(COUNTIF($D$1:$D209,$D209)+3,COLUMN($AP208),4,1,$D209))),"")</f>
        <v/>
      </c>
      <c r="V209" s="138" t="str">
        <f ca="1">IFERROR(INDIRECT(ADDRESS(COUNTIF($D$1:$D209,$D209)+3,COLUMN($AQ208),4,1,$D209)),"")</f>
        <v/>
      </c>
      <c r="W209" s="138"/>
      <c r="X209" s="138"/>
      <c r="Y209" s="138">
        <f t="shared" si="18"/>
        <v>0</v>
      </c>
      <c r="Z209" s="138" t="str">
        <f ca="1">IFERROR(IF(OR(AND(AA209="",AB209=""),AND(AA209=0,AB209=0),AND(AA209=CONCATENATE($D209,": "),AB209=""),AND(AA209=CONCATENATE($D209,": "),AB209=0)),"",MAX(Z$1:Z208)+1),"")</f>
        <v/>
      </c>
      <c r="AA209" s="138" t="str">
        <f ca="1">IFERROR(CONCATENATE($D209,": ",INDIRECT(ADDRESS(COUNTIF($D$1:$D209,$D209)+3,COLUMN($AS208),4,1,$D209))),"")</f>
        <v/>
      </c>
      <c r="AB209" s="138" t="str">
        <f ca="1">IFERROR(INDIRECT(ADDRESS(COUNTIF($D$1:$D209,$D209)+3,COLUMN($AT208),4,1,$D209)),"")</f>
        <v/>
      </c>
      <c r="AC209" s="138" t="str">
        <f t="shared" ca="1" si="19"/>
        <v/>
      </c>
      <c r="AD209" s="138" t="str">
        <f ca="1">IFERROR(IF(OR(AND(AE209="",AF209=""),AND(AE209=0,AF209=0),AND(AE209=CONCATENATE($D209,": "),AF209=""),AND(AE209=CONCATENATE($D209,": "),AF209=0)),"",MAX(AD$1:AD208)+1),"")</f>
        <v/>
      </c>
      <c r="AE209" s="138" t="str">
        <f ca="1">IFERROR(CONCATENATE($D209,": ",INDIRECT(ADDRESS(COUNTIF($D$1:$D209,$D209)+3,COLUMN($AV208),4,1,$D209))),"")</f>
        <v/>
      </c>
      <c r="AF209" s="138" t="str">
        <f ca="1">IFERROR(INDIRECT(ADDRESS(COUNTIF($D$1:$D209,$D209)+3,COLUMN($AW208),4,1,$D209)),"")</f>
        <v/>
      </c>
    </row>
    <row r="210" spans="4:32" x14ac:dyDescent="0.25">
      <c r="D210" s="138">
        <f t="shared" si="15"/>
        <v>0</v>
      </c>
      <c r="E210" s="138" t="str">
        <f>CONCATENATE("Hinweis ",COUNTIF($D$1:D209,D210)+1)</f>
        <v>Hinweis 137</v>
      </c>
      <c r="F210" s="138" t="str">
        <f ca="1">IFERROR(IF(OR(AND(G210="",H210=""),AND(G210=0,H210=0),AND(G210=CONCATENATE(D210,": "),H210=""),AND(G210=CONCATENATE(D210,": "),H210=0)),"",MAX(F$1:F209)+1),"")</f>
        <v/>
      </c>
      <c r="G210" s="138" t="str">
        <f ca="1">IFERROR(CONCATENATE($D210,": ",INDIRECT(ADDRESS(COUNTIF($D$1:$D210,$D210)+3,COLUMN($AG209),4,1,$D210))),"")</f>
        <v/>
      </c>
      <c r="H210" s="138" t="str">
        <f ca="1">IFERROR(INDIRECT(ADDRESS(COUNTIF($D$1:$D210,$D210)+3,COLUMN($AH209),4,1,$D210)),"")</f>
        <v/>
      </c>
      <c r="I210" s="138" t="str">
        <f>CONCATENATE("Abweichung ",COUNTIF($D$1:D209,D210)+1)</f>
        <v>Abweichung 137</v>
      </c>
      <c r="J210" s="138" t="str">
        <f ca="1">IFERROR(IF(OR(AND(K210="",L210=""),AND(K210=0,L210=0),AND(K210=CONCATENATE($D210,": "),L210=""),AND(K210=CONCATENATE($D210,": "),L210=0)),"",MAX(J$1:J209)+1),"")</f>
        <v/>
      </c>
      <c r="K210" s="138" t="str">
        <f ca="1">IFERROR(CONCATENATE($D210,": ",INDIRECT(ADDRESS(COUNTIF($D$1:$D210,$D210)+3,COLUMN($AJ209),4,1,$D210))),"")</f>
        <v/>
      </c>
      <c r="L210" s="138" t="str">
        <f ca="1">IFERROR(INDIRECT(ADDRESS(COUNTIF($D$1:$D210,$D210)+3,COLUMN($AK209),4,1,$D210)),"")</f>
        <v/>
      </c>
      <c r="M210" s="138"/>
      <c r="N210" s="138"/>
      <c r="O210" s="138" t="str">
        <f t="shared" si="16"/>
        <v>Hinweis 137</v>
      </c>
      <c r="P210" s="138" t="str">
        <f ca="1">IFERROR(IF(OR(AND(Q210="",R210=""),AND(Q210=0,R210=0),AND(Q210=CONCATENATE($D210,": "),R210=""),AND(Q210=CONCATENATE($D210,": "),R210=0)),"",MAX(P$1:P209)+1),"")</f>
        <v/>
      </c>
      <c r="Q210" s="138" t="str">
        <f ca="1">IFERROR(CONCATENATE($D210,": ",INDIRECT(ADDRESS(COUNTIF($D$1:$D210,$D210)+3,COLUMN($AM209),4,1,$D210))),"")</f>
        <v/>
      </c>
      <c r="R210" s="138" t="str">
        <f ca="1">IFERROR(INDIRECT(ADDRESS(COUNTIF($D$1:$D210,$D210)+3,COLUMN($AN209),4,1,$D210)),"")</f>
        <v/>
      </c>
      <c r="S210" s="138" t="str">
        <f t="shared" si="17"/>
        <v>Abweichung 137</v>
      </c>
      <c r="T210" s="138" t="str">
        <f ca="1">IFERROR(IF(OR(AND(U210="",V210=""),AND(U210=0,V210=0),AND(U210=CONCATENATE($D210,": "),V210=""),AND(U210=CONCATENATE($D210,": "),V210=0)),"",MAX(T$1:T209)+1),"")</f>
        <v/>
      </c>
      <c r="U210" s="138" t="str">
        <f ca="1">IFERROR(CONCATENATE($D210,": ",INDIRECT(ADDRESS(COUNTIF($D$1:$D210,$D210)+3,COLUMN($AP209),4,1,$D210))),"")</f>
        <v/>
      </c>
      <c r="V210" s="138" t="str">
        <f ca="1">IFERROR(INDIRECT(ADDRESS(COUNTIF($D$1:$D210,$D210)+3,COLUMN($AQ209),4,1,$D210)),"")</f>
        <v/>
      </c>
      <c r="W210" s="138"/>
      <c r="X210" s="138"/>
      <c r="Y210" s="138">
        <f t="shared" si="18"/>
        <v>0</v>
      </c>
      <c r="Z210" s="138" t="str">
        <f ca="1">IFERROR(IF(OR(AND(AA210="",AB210=""),AND(AA210=0,AB210=0),AND(AA210=CONCATENATE($D210,": "),AB210=""),AND(AA210=CONCATENATE($D210,": "),AB210=0)),"",MAX(Z$1:Z209)+1),"")</f>
        <v/>
      </c>
      <c r="AA210" s="138" t="str">
        <f ca="1">IFERROR(CONCATENATE($D210,": ",INDIRECT(ADDRESS(COUNTIF($D$1:$D210,$D210)+3,COLUMN($AS209),4,1,$D210))),"")</f>
        <v/>
      </c>
      <c r="AB210" s="138" t="str">
        <f ca="1">IFERROR(INDIRECT(ADDRESS(COUNTIF($D$1:$D210,$D210)+3,COLUMN($AT209),4,1,$D210)),"")</f>
        <v/>
      </c>
      <c r="AC210" s="138" t="str">
        <f t="shared" ca="1" si="19"/>
        <v/>
      </c>
      <c r="AD210" s="138" t="str">
        <f ca="1">IFERROR(IF(OR(AND(AE210="",AF210=""),AND(AE210=0,AF210=0),AND(AE210=CONCATENATE($D210,": "),AF210=""),AND(AE210=CONCATENATE($D210,": "),AF210=0)),"",MAX(AD$1:AD209)+1),"")</f>
        <v/>
      </c>
      <c r="AE210" s="138" t="str">
        <f ca="1">IFERROR(CONCATENATE($D210,": ",INDIRECT(ADDRESS(COUNTIF($D$1:$D210,$D210)+3,COLUMN($AV209),4,1,$D210))),"")</f>
        <v/>
      </c>
      <c r="AF210" s="138" t="str">
        <f ca="1">IFERROR(INDIRECT(ADDRESS(COUNTIF($D$1:$D210,$D210)+3,COLUMN($AW209),4,1,$D210)),"")</f>
        <v/>
      </c>
    </row>
    <row r="211" spans="4:32" x14ac:dyDescent="0.25">
      <c r="D211" s="138">
        <f t="shared" si="15"/>
        <v>0</v>
      </c>
      <c r="E211" s="138" t="str">
        <f>CONCATENATE("Hinweis ",COUNTIF($D$1:D210,D211)+1)</f>
        <v>Hinweis 138</v>
      </c>
      <c r="F211" s="138" t="str">
        <f ca="1">IFERROR(IF(OR(AND(G211="",H211=""),AND(G211=0,H211=0),AND(G211=CONCATENATE(D211,": "),H211=""),AND(G211=CONCATENATE(D211,": "),H211=0)),"",MAX(F$1:F210)+1),"")</f>
        <v/>
      </c>
      <c r="G211" s="138" t="str">
        <f ca="1">IFERROR(CONCATENATE($D211,": ",INDIRECT(ADDRESS(COUNTIF($D$1:$D211,$D211)+3,COLUMN($AG210),4,1,$D211))),"")</f>
        <v/>
      </c>
      <c r="H211" s="138" t="str">
        <f ca="1">IFERROR(INDIRECT(ADDRESS(COUNTIF($D$1:$D211,$D211)+3,COLUMN($AH210),4,1,$D211)),"")</f>
        <v/>
      </c>
      <c r="I211" s="138" t="str">
        <f>CONCATENATE("Abweichung ",COUNTIF($D$1:D210,D211)+1)</f>
        <v>Abweichung 138</v>
      </c>
      <c r="J211" s="138" t="str">
        <f ca="1">IFERROR(IF(OR(AND(K211="",L211=""),AND(K211=0,L211=0),AND(K211=CONCATENATE($D211,": "),L211=""),AND(K211=CONCATENATE($D211,": "),L211=0)),"",MAX(J$1:J210)+1),"")</f>
        <v/>
      </c>
      <c r="K211" s="138" t="str">
        <f ca="1">IFERROR(CONCATENATE($D211,": ",INDIRECT(ADDRESS(COUNTIF($D$1:$D211,$D211)+3,COLUMN($AJ210),4,1,$D211))),"")</f>
        <v/>
      </c>
      <c r="L211" s="138" t="str">
        <f ca="1">IFERROR(INDIRECT(ADDRESS(COUNTIF($D$1:$D211,$D211)+3,COLUMN($AK210),4,1,$D211)),"")</f>
        <v/>
      </c>
      <c r="M211" s="138"/>
      <c r="N211" s="138"/>
      <c r="O211" s="138" t="str">
        <f t="shared" si="16"/>
        <v>Hinweis 138</v>
      </c>
      <c r="P211" s="138" t="str">
        <f ca="1">IFERROR(IF(OR(AND(Q211="",R211=""),AND(Q211=0,R211=0),AND(Q211=CONCATENATE($D211,": "),R211=""),AND(Q211=CONCATENATE($D211,": "),R211=0)),"",MAX(P$1:P210)+1),"")</f>
        <v/>
      </c>
      <c r="Q211" s="138" t="str">
        <f ca="1">IFERROR(CONCATENATE($D211,": ",INDIRECT(ADDRESS(COUNTIF($D$1:$D211,$D211)+3,COLUMN($AM210),4,1,$D211))),"")</f>
        <v/>
      </c>
      <c r="R211" s="138" t="str">
        <f ca="1">IFERROR(INDIRECT(ADDRESS(COUNTIF($D$1:$D211,$D211)+3,COLUMN($AN210),4,1,$D211)),"")</f>
        <v/>
      </c>
      <c r="S211" s="138" t="str">
        <f t="shared" si="17"/>
        <v>Abweichung 138</v>
      </c>
      <c r="T211" s="138" t="str">
        <f ca="1">IFERROR(IF(OR(AND(U211="",V211=""),AND(U211=0,V211=0),AND(U211=CONCATENATE($D211,": "),V211=""),AND(U211=CONCATENATE($D211,": "),V211=0)),"",MAX(T$1:T210)+1),"")</f>
        <v/>
      </c>
      <c r="U211" s="138" t="str">
        <f ca="1">IFERROR(CONCATENATE($D211,": ",INDIRECT(ADDRESS(COUNTIF($D$1:$D211,$D211)+3,COLUMN($AP210),4,1,$D211))),"")</f>
        <v/>
      </c>
      <c r="V211" s="138" t="str">
        <f ca="1">IFERROR(INDIRECT(ADDRESS(COUNTIF($D$1:$D211,$D211)+3,COLUMN($AQ210),4,1,$D211)),"")</f>
        <v/>
      </c>
      <c r="W211" s="138"/>
      <c r="X211" s="138"/>
      <c r="Y211" s="138">
        <f t="shared" si="18"/>
        <v>0</v>
      </c>
      <c r="Z211" s="138" t="str">
        <f ca="1">IFERROR(IF(OR(AND(AA211="",AB211=""),AND(AA211=0,AB211=0),AND(AA211=CONCATENATE($D211,": "),AB211=""),AND(AA211=CONCATENATE($D211,": "),AB211=0)),"",MAX(Z$1:Z210)+1),"")</f>
        <v/>
      </c>
      <c r="AA211" s="138" t="str">
        <f ca="1">IFERROR(CONCATENATE($D211,": ",INDIRECT(ADDRESS(COUNTIF($D$1:$D211,$D211)+3,COLUMN($AS210),4,1,$D211))),"")</f>
        <v/>
      </c>
      <c r="AB211" s="138" t="str">
        <f ca="1">IFERROR(INDIRECT(ADDRESS(COUNTIF($D$1:$D211,$D211)+3,COLUMN($AT210),4,1,$D211)),"")</f>
        <v/>
      </c>
      <c r="AC211" s="138" t="str">
        <f t="shared" ca="1" si="19"/>
        <v/>
      </c>
      <c r="AD211" s="138" t="str">
        <f ca="1">IFERROR(IF(OR(AND(AE211="",AF211=""),AND(AE211=0,AF211=0),AND(AE211=CONCATENATE($D211,": "),AF211=""),AND(AE211=CONCATENATE($D211,": "),AF211=0)),"",MAX(AD$1:AD210)+1),"")</f>
        <v/>
      </c>
      <c r="AE211" s="138" t="str">
        <f ca="1">IFERROR(CONCATENATE($D211,": ",INDIRECT(ADDRESS(COUNTIF($D$1:$D211,$D211)+3,COLUMN($AV210),4,1,$D211))),"")</f>
        <v/>
      </c>
      <c r="AF211" s="138" t="str">
        <f ca="1">IFERROR(INDIRECT(ADDRESS(COUNTIF($D$1:$D211,$D211)+3,COLUMN($AW210),4,1,$D211)),"")</f>
        <v/>
      </c>
    </row>
    <row r="212" spans="4:32" x14ac:dyDescent="0.25">
      <c r="D212" s="138">
        <f t="shared" si="15"/>
        <v>0</v>
      </c>
      <c r="E212" s="138" t="str">
        <f>CONCATENATE("Hinweis ",COUNTIF($D$1:D211,D212)+1)</f>
        <v>Hinweis 139</v>
      </c>
      <c r="F212" s="138" t="str">
        <f ca="1">IFERROR(IF(OR(AND(G212="",H212=""),AND(G212=0,H212=0),AND(G212=CONCATENATE(D212,": "),H212=""),AND(G212=CONCATENATE(D212,": "),H212=0)),"",MAX(F$1:F211)+1),"")</f>
        <v/>
      </c>
      <c r="G212" s="138" t="str">
        <f ca="1">IFERROR(CONCATENATE($D212,": ",INDIRECT(ADDRESS(COUNTIF($D$1:$D212,$D212)+3,COLUMN($AG211),4,1,$D212))),"")</f>
        <v/>
      </c>
      <c r="H212" s="138" t="str">
        <f ca="1">IFERROR(INDIRECT(ADDRESS(COUNTIF($D$1:$D212,$D212)+3,COLUMN($AH211),4,1,$D212)),"")</f>
        <v/>
      </c>
      <c r="I212" s="138" t="str">
        <f>CONCATENATE("Abweichung ",COUNTIF($D$1:D211,D212)+1)</f>
        <v>Abweichung 139</v>
      </c>
      <c r="J212" s="138" t="str">
        <f ca="1">IFERROR(IF(OR(AND(K212="",L212=""),AND(K212=0,L212=0),AND(K212=CONCATENATE($D212,": "),L212=""),AND(K212=CONCATENATE($D212,": "),L212=0)),"",MAX(J$1:J211)+1),"")</f>
        <v/>
      </c>
      <c r="K212" s="138" t="str">
        <f ca="1">IFERROR(CONCATENATE($D212,": ",INDIRECT(ADDRESS(COUNTIF($D$1:$D212,$D212)+3,COLUMN($AJ211),4,1,$D212))),"")</f>
        <v/>
      </c>
      <c r="L212" s="138" t="str">
        <f ca="1">IFERROR(INDIRECT(ADDRESS(COUNTIF($D$1:$D212,$D212)+3,COLUMN($AK211),4,1,$D212)),"")</f>
        <v/>
      </c>
      <c r="M212" s="138"/>
      <c r="N212" s="138"/>
      <c r="O212" s="138" t="str">
        <f t="shared" si="16"/>
        <v>Hinweis 139</v>
      </c>
      <c r="P212" s="138" t="str">
        <f ca="1">IFERROR(IF(OR(AND(Q212="",R212=""),AND(Q212=0,R212=0),AND(Q212=CONCATENATE($D212,": "),R212=""),AND(Q212=CONCATENATE($D212,": "),R212=0)),"",MAX(P$1:P211)+1),"")</f>
        <v/>
      </c>
      <c r="Q212" s="138" t="str">
        <f ca="1">IFERROR(CONCATENATE($D212,": ",INDIRECT(ADDRESS(COUNTIF($D$1:$D212,$D212)+3,COLUMN($AM211),4,1,$D212))),"")</f>
        <v/>
      </c>
      <c r="R212" s="138" t="str">
        <f ca="1">IFERROR(INDIRECT(ADDRESS(COUNTIF($D$1:$D212,$D212)+3,COLUMN($AN211),4,1,$D212)),"")</f>
        <v/>
      </c>
      <c r="S212" s="138" t="str">
        <f t="shared" si="17"/>
        <v>Abweichung 139</v>
      </c>
      <c r="T212" s="138" t="str">
        <f ca="1">IFERROR(IF(OR(AND(U212="",V212=""),AND(U212=0,V212=0),AND(U212=CONCATENATE($D212,": "),V212=""),AND(U212=CONCATENATE($D212,": "),V212=0)),"",MAX(T$1:T211)+1),"")</f>
        <v/>
      </c>
      <c r="U212" s="138" t="str">
        <f ca="1">IFERROR(CONCATENATE($D212,": ",INDIRECT(ADDRESS(COUNTIF($D$1:$D212,$D212)+3,COLUMN($AP211),4,1,$D212))),"")</f>
        <v/>
      </c>
      <c r="V212" s="138" t="str">
        <f ca="1">IFERROR(INDIRECT(ADDRESS(COUNTIF($D$1:$D212,$D212)+3,COLUMN($AQ211),4,1,$D212)),"")</f>
        <v/>
      </c>
      <c r="W212" s="138"/>
      <c r="X212" s="138"/>
      <c r="Y212" s="138">
        <f t="shared" si="18"/>
        <v>0</v>
      </c>
      <c r="Z212" s="138" t="str">
        <f ca="1">IFERROR(IF(OR(AND(AA212="",AB212=""),AND(AA212=0,AB212=0),AND(AA212=CONCATENATE($D212,": "),AB212=""),AND(AA212=CONCATENATE($D212,": "),AB212=0)),"",MAX(Z$1:Z211)+1),"")</f>
        <v/>
      </c>
      <c r="AA212" s="138" t="str">
        <f ca="1">IFERROR(CONCATENATE($D212,": ",INDIRECT(ADDRESS(COUNTIF($D$1:$D212,$D212)+3,COLUMN($AS211),4,1,$D212))),"")</f>
        <v/>
      </c>
      <c r="AB212" s="138" t="str">
        <f ca="1">IFERROR(INDIRECT(ADDRESS(COUNTIF($D$1:$D212,$D212)+3,COLUMN($AT211),4,1,$D212)),"")</f>
        <v/>
      </c>
      <c r="AC212" s="138" t="str">
        <f t="shared" ca="1" si="19"/>
        <v/>
      </c>
      <c r="AD212" s="138" t="str">
        <f ca="1">IFERROR(IF(OR(AND(AE212="",AF212=""),AND(AE212=0,AF212=0),AND(AE212=CONCATENATE($D212,": "),AF212=""),AND(AE212=CONCATENATE($D212,": "),AF212=0)),"",MAX(AD$1:AD211)+1),"")</f>
        <v/>
      </c>
      <c r="AE212" s="138" t="str">
        <f ca="1">IFERROR(CONCATENATE($D212,": ",INDIRECT(ADDRESS(COUNTIF($D$1:$D212,$D212)+3,COLUMN($AV211),4,1,$D212))),"")</f>
        <v/>
      </c>
      <c r="AF212" s="138" t="str">
        <f ca="1">IFERROR(INDIRECT(ADDRESS(COUNTIF($D$1:$D212,$D212)+3,COLUMN($AW211),4,1,$D212)),"")</f>
        <v/>
      </c>
    </row>
    <row r="213" spans="4:32" x14ac:dyDescent="0.25">
      <c r="D213" s="138">
        <f t="shared" si="15"/>
        <v>0</v>
      </c>
      <c r="E213" s="138" t="str">
        <f>CONCATENATE("Hinweis ",COUNTIF($D$1:D212,D213)+1)</f>
        <v>Hinweis 140</v>
      </c>
      <c r="F213" s="138" t="str">
        <f ca="1">IFERROR(IF(OR(AND(G213="",H213=""),AND(G213=0,H213=0),AND(G213=CONCATENATE(D213,": "),H213=""),AND(G213=CONCATENATE(D213,": "),H213=0)),"",MAX(F$1:F212)+1),"")</f>
        <v/>
      </c>
      <c r="G213" s="138" t="str">
        <f ca="1">IFERROR(CONCATENATE($D213,": ",INDIRECT(ADDRESS(COUNTIF($D$1:$D213,$D213)+3,COLUMN($AG212),4,1,$D213))),"")</f>
        <v/>
      </c>
      <c r="H213" s="138" t="str">
        <f ca="1">IFERROR(INDIRECT(ADDRESS(COUNTIF($D$1:$D213,$D213)+3,COLUMN($AH212),4,1,$D213)),"")</f>
        <v/>
      </c>
      <c r="I213" s="138" t="str">
        <f>CONCATENATE("Abweichung ",COUNTIF($D$1:D212,D213)+1)</f>
        <v>Abweichung 140</v>
      </c>
      <c r="J213" s="138" t="str">
        <f ca="1">IFERROR(IF(OR(AND(K213="",L213=""),AND(K213=0,L213=0),AND(K213=CONCATENATE($D213,": "),L213=""),AND(K213=CONCATENATE($D213,": "),L213=0)),"",MAX(J$1:J212)+1),"")</f>
        <v/>
      </c>
      <c r="K213" s="138" t="str">
        <f ca="1">IFERROR(CONCATENATE($D213,": ",INDIRECT(ADDRESS(COUNTIF($D$1:$D213,$D213)+3,COLUMN($AJ212),4,1,$D213))),"")</f>
        <v/>
      </c>
      <c r="L213" s="138" t="str">
        <f ca="1">IFERROR(INDIRECT(ADDRESS(COUNTIF($D$1:$D213,$D213)+3,COLUMN($AK212),4,1,$D213)),"")</f>
        <v/>
      </c>
      <c r="M213" s="138"/>
      <c r="N213" s="138"/>
      <c r="O213" s="138" t="str">
        <f t="shared" si="16"/>
        <v>Hinweis 140</v>
      </c>
      <c r="P213" s="138" t="str">
        <f ca="1">IFERROR(IF(OR(AND(Q213="",R213=""),AND(Q213=0,R213=0),AND(Q213=CONCATENATE($D213,": "),R213=""),AND(Q213=CONCATENATE($D213,": "),R213=0)),"",MAX(P$1:P212)+1),"")</f>
        <v/>
      </c>
      <c r="Q213" s="138" t="str">
        <f ca="1">IFERROR(CONCATENATE($D213,": ",INDIRECT(ADDRESS(COUNTIF($D$1:$D213,$D213)+3,COLUMN($AM212),4,1,$D213))),"")</f>
        <v/>
      </c>
      <c r="R213" s="138" t="str">
        <f ca="1">IFERROR(INDIRECT(ADDRESS(COUNTIF($D$1:$D213,$D213)+3,COLUMN($AN212),4,1,$D213)),"")</f>
        <v/>
      </c>
      <c r="S213" s="138" t="str">
        <f t="shared" si="17"/>
        <v>Abweichung 140</v>
      </c>
      <c r="T213" s="138" t="str">
        <f ca="1">IFERROR(IF(OR(AND(U213="",V213=""),AND(U213=0,V213=0),AND(U213=CONCATENATE($D213,": "),V213=""),AND(U213=CONCATENATE($D213,": "),V213=0)),"",MAX(T$1:T212)+1),"")</f>
        <v/>
      </c>
      <c r="U213" s="138" t="str">
        <f ca="1">IFERROR(CONCATENATE($D213,": ",INDIRECT(ADDRESS(COUNTIF($D$1:$D213,$D213)+3,COLUMN($AP212),4,1,$D213))),"")</f>
        <v/>
      </c>
      <c r="V213" s="138" t="str">
        <f ca="1">IFERROR(INDIRECT(ADDRESS(COUNTIF($D$1:$D213,$D213)+3,COLUMN($AQ212),4,1,$D213)),"")</f>
        <v/>
      </c>
      <c r="W213" s="138"/>
      <c r="X213" s="138"/>
      <c r="Y213" s="138">
        <f t="shared" si="18"/>
        <v>0</v>
      </c>
      <c r="Z213" s="138" t="str">
        <f ca="1">IFERROR(IF(OR(AND(AA213="",AB213=""),AND(AA213=0,AB213=0),AND(AA213=CONCATENATE($D213,": "),AB213=""),AND(AA213=CONCATENATE($D213,": "),AB213=0)),"",MAX(Z$1:Z212)+1),"")</f>
        <v/>
      </c>
      <c r="AA213" s="138" t="str">
        <f ca="1">IFERROR(CONCATENATE($D213,": ",INDIRECT(ADDRESS(COUNTIF($D$1:$D213,$D213)+3,COLUMN($AS212),4,1,$D213))),"")</f>
        <v/>
      </c>
      <c r="AB213" s="138" t="str">
        <f ca="1">IFERROR(INDIRECT(ADDRESS(COUNTIF($D$1:$D213,$D213)+3,COLUMN($AT212),4,1,$D213)),"")</f>
        <v/>
      </c>
      <c r="AC213" s="138" t="str">
        <f t="shared" ca="1" si="19"/>
        <v/>
      </c>
      <c r="AD213" s="138" t="str">
        <f ca="1">IFERROR(IF(OR(AND(AE213="",AF213=""),AND(AE213=0,AF213=0),AND(AE213=CONCATENATE($D213,": "),AF213=""),AND(AE213=CONCATENATE($D213,": "),AF213=0)),"",MAX(AD$1:AD212)+1),"")</f>
        <v/>
      </c>
      <c r="AE213" s="138" t="str">
        <f ca="1">IFERROR(CONCATENATE($D213,": ",INDIRECT(ADDRESS(COUNTIF($D$1:$D213,$D213)+3,COLUMN($AV212),4,1,$D213))),"")</f>
        <v/>
      </c>
      <c r="AF213" s="138" t="str">
        <f ca="1">IFERROR(INDIRECT(ADDRESS(COUNTIF($D$1:$D213,$D213)+3,COLUMN($AW212),4,1,$D213)),"")</f>
        <v/>
      </c>
    </row>
    <row r="214" spans="4:32" x14ac:dyDescent="0.25">
      <c r="D214" s="138">
        <f t="shared" si="15"/>
        <v>0</v>
      </c>
      <c r="E214" s="138" t="str">
        <f>CONCATENATE("Hinweis ",COUNTIF($D$1:D213,D214)+1)</f>
        <v>Hinweis 141</v>
      </c>
      <c r="F214" s="138" t="str">
        <f ca="1">IFERROR(IF(OR(AND(G214="",H214=""),AND(G214=0,H214=0),AND(G214=CONCATENATE(D214,": "),H214=""),AND(G214=CONCATENATE(D214,": "),H214=0)),"",MAX(F$1:F213)+1),"")</f>
        <v/>
      </c>
      <c r="G214" s="138" t="str">
        <f ca="1">IFERROR(CONCATENATE($D214,": ",INDIRECT(ADDRESS(COUNTIF($D$1:$D214,$D214)+3,COLUMN($AG213),4,1,$D214))),"")</f>
        <v/>
      </c>
      <c r="H214" s="138" t="str">
        <f ca="1">IFERROR(INDIRECT(ADDRESS(COUNTIF($D$1:$D214,$D214)+3,COLUMN($AH213),4,1,$D214)),"")</f>
        <v/>
      </c>
      <c r="I214" s="138" t="str">
        <f>CONCATENATE("Abweichung ",COUNTIF($D$1:D213,D214)+1)</f>
        <v>Abweichung 141</v>
      </c>
      <c r="J214" s="138" t="str">
        <f ca="1">IFERROR(IF(OR(AND(K214="",L214=""),AND(K214=0,L214=0),AND(K214=CONCATENATE($D214,": "),L214=""),AND(K214=CONCATENATE($D214,": "),L214=0)),"",MAX(J$1:J213)+1),"")</f>
        <v/>
      </c>
      <c r="K214" s="138" t="str">
        <f ca="1">IFERROR(CONCATENATE($D214,": ",INDIRECT(ADDRESS(COUNTIF($D$1:$D214,$D214)+3,COLUMN($AJ213),4,1,$D214))),"")</f>
        <v/>
      </c>
      <c r="L214" s="138" t="str">
        <f ca="1">IFERROR(INDIRECT(ADDRESS(COUNTIF($D$1:$D214,$D214)+3,COLUMN($AK213),4,1,$D214)),"")</f>
        <v/>
      </c>
      <c r="M214" s="138"/>
      <c r="N214" s="138"/>
      <c r="O214" s="138" t="str">
        <f t="shared" si="16"/>
        <v>Hinweis 141</v>
      </c>
      <c r="P214" s="138" t="str">
        <f ca="1">IFERROR(IF(OR(AND(Q214="",R214=""),AND(Q214=0,R214=0),AND(Q214=CONCATENATE($D214,": "),R214=""),AND(Q214=CONCATENATE($D214,": "),R214=0)),"",MAX(P$1:P213)+1),"")</f>
        <v/>
      </c>
      <c r="Q214" s="138" t="str">
        <f ca="1">IFERROR(CONCATENATE($D214,": ",INDIRECT(ADDRESS(COUNTIF($D$1:$D214,$D214)+3,COLUMN($AM213),4,1,$D214))),"")</f>
        <v/>
      </c>
      <c r="R214" s="138" t="str">
        <f ca="1">IFERROR(INDIRECT(ADDRESS(COUNTIF($D$1:$D214,$D214)+3,COLUMN($AN213),4,1,$D214)),"")</f>
        <v/>
      </c>
      <c r="S214" s="138" t="str">
        <f t="shared" si="17"/>
        <v>Abweichung 141</v>
      </c>
      <c r="T214" s="138" t="str">
        <f ca="1">IFERROR(IF(OR(AND(U214="",V214=""),AND(U214=0,V214=0),AND(U214=CONCATENATE($D214,": "),V214=""),AND(U214=CONCATENATE($D214,": "),V214=0)),"",MAX(T$1:T213)+1),"")</f>
        <v/>
      </c>
      <c r="U214" s="138" t="str">
        <f ca="1">IFERROR(CONCATENATE($D214,": ",INDIRECT(ADDRESS(COUNTIF($D$1:$D214,$D214)+3,COLUMN($AP213),4,1,$D214))),"")</f>
        <v/>
      </c>
      <c r="V214" s="138" t="str">
        <f ca="1">IFERROR(INDIRECT(ADDRESS(COUNTIF($D$1:$D214,$D214)+3,COLUMN($AQ213),4,1,$D214)),"")</f>
        <v/>
      </c>
      <c r="W214" s="138"/>
      <c r="X214" s="138"/>
      <c r="Y214" s="138">
        <f t="shared" si="18"/>
        <v>0</v>
      </c>
      <c r="Z214" s="138" t="str">
        <f ca="1">IFERROR(IF(OR(AND(AA214="",AB214=""),AND(AA214=0,AB214=0),AND(AA214=CONCATENATE($D214,": "),AB214=""),AND(AA214=CONCATENATE($D214,": "),AB214=0)),"",MAX(Z$1:Z213)+1),"")</f>
        <v/>
      </c>
      <c r="AA214" s="138" t="str">
        <f ca="1">IFERROR(CONCATENATE($D214,": ",INDIRECT(ADDRESS(COUNTIF($D$1:$D214,$D214)+3,COLUMN($AS213),4,1,$D214))),"")</f>
        <v/>
      </c>
      <c r="AB214" s="138" t="str">
        <f ca="1">IFERROR(INDIRECT(ADDRESS(COUNTIF($D$1:$D214,$D214)+3,COLUMN($AT213),4,1,$D214)),"")</f>
        <v/>
      </c>
      <c r="AC214" s="138" t="str">
        <f t="shared" ca="1" si="19"/>
        <v/>
      </c>
      <c r="AD214" s="138" t="str">
        <f ca="1">IFERROR(IF(OR(AND(AE214="",AF214=""),AND(AE214=0,AF214=0),AND(AE214=CONCATENATE($D214,": "),AF214=""),AND(AE214=CONCATENATE($D214,": "),AF214=0)),"",MAX(AD$1:AD213)+1),"")</f>
        <v/>
      </c>
      <c r="AE214" s="138" t="str">
        <f ca="1">IFERROR(CONCATENATE($D214,": ",INDIRECT(ADDRESS(COUNTIF($D$1:$D214,$D214)+3,COLUMN($AV213),4,1,$D214))),"")</f>
        <v/>
      </c>
      <c r="AF214" s="138" t="str">
        <f ca="1">IFERROR(INDIRECT(ADDRESS(COUNTIF($D$1:$D214,$D214)+3,COLUMN($AW213),4,1,$D214)),"")</f>
        <v/>
      </c>
    </row>
    <row r="215" spans="4:32" x14ac:dyDescent="0.25">
      <c r="D215" s="138">
        <f t="shared" si="15"/>
        <v>0</v>
      </c>
      <c r="E215" s="138" t="str">
        <f>CONCATENATE("Hinweis ",COUNTIF($D$1:D214,D215)+1)</f>
        <v>Hinweis 142</v>
      </c>
      <c r="F215" s="138" t="str">
        <f ca="1">IFERROR(IF(OR(AND(G215="",H215=""),AND(G215=0,H215=0),AND(G215=CONCATENATE(D215,": "),H215=""),AND(G215=CONCATENATE(D215,": "),H215=0)),"",MAX(F$1:F214)+1),"")</f>
        <v/>
      </c>
      <c r="G215" s="138" t="str">
        <f ca="1">IFERROR(CONCATENATE($D215,": ",INDIRECT(ADDRESS(COUNTIF($D$1:$D215,$D215)+3,COLUMN($AG214),4,1,$D215))),"")</f>
        <v/>
      </c>
      <c r="H215" s="138" t="str">
        <f ca="1">IFERROR(INDIRECT(ADDRESS(COUNTIF($D$1:$D215,$D215)+3,COLUMN($AH214),4,1,$D215)),"")</f>
        <v/>
      </c>
      <c r="I215" s="138" t="str">
        <f>CONCATENATE("Abweichung ",COUNTIF($D$1:D214,D215)+1)</f>
        <v>Abweichung 142</v>
      </c>
      <c r="J215" s="138" t="str">
        <f ca="1">IFERROR(IF(OR(AND(K215="",L215=""),AND(K215=0,L215=0),AND(K215=CONCATENATE($D215,": "),L215=""),AND(K215=CONCATENATE($D215,": "),L215=0)),"",MAX(J$1:J214)+1),"")</f>
        <v/>
      </c>
      <c r="K215" s="138" t="str">
        <f ca="1">IFERROR(CONCATENATE($D215,": ",INDIRECT(ADDRESS(COUNTIF($D$1:$D215,$D215)+3,COLUMN($AJ214),4,1,$D215))),"")</f>
        <v/>
      </c>
      <c r="L215" s="138" t="str">
        <f ca="1">IFERROR(INDIRECT(ADDRESS(COUNTIF($D$1:$D215,$D215)+3,COLUMN($AK214),4,1,$D215)),"")</f>
        <v/>
      </c>
      <c r="M215" s="138"/>
      <c r="N215" s="138"/>
      <c r="O215" s="138" t="str">
        <f t="shared" si="16"/>
        <v>Hinweis 142</v>
      </c>
      <c r="P215" s="138" t="str">
        <f ca="1">IFERROR(IF(OR(AND(Q215="",R215=""),AND(Q215=0,R215=0),AND(Q215=CONCATENATE($D215,": "),R215=""),AND(Q215=CONCATENATE($D215,": "),R215=0)),"",MAX(P$1:P214)+1),"")</f>
        <v/>
      </c>
      <c r="Q215" s="138" t="str">
        <f ca="1">IFERROR(CONCATENATE($D215,": ",INDIRECT(ADDRESS(COUNTIF($D$1:$D215,$D215)+3,COLUMN($AM214),4,1,$D215))),"")</f>
        <v/>
      </c>
      <c r="R215" s="138" t="str">
        <f ca="1">IFERROR(INDIRECT(ADDRESS(COUNTIF($D$1:$D215,$D215)+3,COLUMN($AN214),4,1,$D215)),"")</f>
        <v/>
      </c>
      <c r="S215" s="138" t="str">
        <f t="shared" si="17"/>
        <v>Abweichung 142</v>
      </c>
      <c r="T215" s="138" t="str">
        <f ca="1">IFERROR(IF(OR(AND(U215="",V215=""),AND(U215=0,V215=0),AND(U215=CONCATENATE($D215,": "),V215=""),AND(U215=CONCATENATE($D215,": "),V215=0)),"",MAX(T$1:T214)+1),"")</f>
        <v/>
      </c>
      <c r="U215" s="138" t="str">
        <f ca="1">IFERROR(CONCATENATE($D215,": ",INDIRECT(ADDRESS(COUNTIF($D$1:$D215,$D215)+3,COLUMN($AP214),4,1,$D215))),"")</f>
        <v/>
      </c>
      <c r="V215" s="138" t="str">
        <f ca="1">IFERROR(INDIRECT(ADDRESS(COUNTIF($D$1:$D215,$D215)+3,COLUMN($AQ214),4,1,$D215)),"")</f>
        <v/>
      </c>
      <c r="W215" s="138"/>
      <c r="X215" s="138"/>
      <c r="Y215" s="138">
        <f t="shared" si="18"/>
        <v>0</v>
      </c>
      <c r="Z215" s="138" t="str">
        <f ca="1">IFERROR(IF(OR(AND(AA215="",AB215=""),AND(AA215=0,AB215=0),AND(AA215=CONCATENATE($D215,": "),AB215=""),AND(AA215=CONCATENATE($D215,": "),AB215=0)),"",MAX(Z$1:Z214)+1),"")</f>
        <v/>
      </c>
      <c r="AA215" s="138" t="str">
        <f ca="1">IFERROR(CONCATENATE($D215,": ",INDIRECT(ADDRESS(COUNTIF($D$1:$D215,$D215)+3,COLUMN($AS214),4,1,$D215))),"")</f>
        <v/>
      </c>
      <c r="AB215" s="138" t="str">
        <f ca="1">IFERROR(INDIRECT(ADDRESS(COUNTIF($D$1:$D215,$D215)+3,COLUMN($AT214),4,1,$D215)),"")</f>
        <v/>
      </c>
      <c r="AC215" s="138" t="str">
        <f t="shared" ca="1" si="19"/>
        <v/>
      </c>
      <c r="AD215" s="138" t="str">
        <f ca="1">IFERROR(IF(OR(AND(AE215="",AF215=""),AND(AE215=0,AF215=0),AND(AE215=CONCATENATE($D215,": "),AF215=""),AND(AE215=CONCATENATE($D215,": "),AF215=0)),"",MAX(AD$1:AD214)+1),"")</f>
        <v/>
      </c>
      <c r="AE215" s="138" t="str">
        <f ca="1">IFERROR(CONCATENATE($D215,": ",INDIRECT(ADDRESS(COUNTIF($D$1:$D215,$D215)+3,COLUMN($AV214),4,1,$D215))),"")</f>
        <v/>
      </c>
      <c r="AF215" s="138" t="str">
        <f ca="1">IFERROR(INDIRECT(ADDRESS(COUNTIF($D$1:$D215,$D215)+3,COLUMN($AW214),4,1,$D215)),"")</f>
        <v/>
      </c>
    </row>
    <row r="216" spans="4:32" x14ac:dyDescent="0.25">
      <c r="D216" s="138">
        <f t="shared" si="15"/>
        <v>0</v>
      </c>
      <c r="E216" s="138" t="str">
        <f>CONCATENATE("Hinweis ",COUNTIF($D$1:D215,D216)+1)</f>
        <v>Hinweis 143</v>
      </c>
      <c r="F216" s="138" t="str">
        <f ca="1">IFERROR(IF(OR(AND(G216="",H216=""),AND(G216=0,H216=0),AND(G216=CONCATENATE(D216,": "),H216=""),AND(G216=CONCATENATE(D216,": "),H216=0)),"",MAX(F$1:F215)+1),"")</f>
        <v/>
      </c>
      <c r="G216" s="138" t="str">
        <f ca="1">IFERROR(CONCATENATE($D216,": ",INDIRECT(ADDRESS(COUNTIF($D$1:$D216,$D216)+3,COLUMN($AG215),4,1,$D216))),"")</f>
        <v/>
      </c>
      <c r="H216" s="138" t="str">
        <f ca="1">IFERROR(INDIRECT(ADDRESS(COUNTIF($D$1:$D216,$D216)+3,COLUMN($AH215),4,1,$D216)),"")</f>
        <v/>
      </c>
      <c r="I216" s="138" t="str">
        <f>CONCATENATE("Abweichung ",COUNTIF($D$1:D215,D216)+1)</f>
        <v>Abweichung 143</v>
      </c>
      <c r="J216" s="138" t="str">
        <f ca="1">IFERROR(IF(OR(AND(K216="",L216=""),AND(K216=0,L216=0),AND(K216=CONCATENATE($D216,": "),L216=""),AND(K216=CONCATENATE($D216,": "),L216=0)),"",MAX(J$1:J215)+1),"")</f>
        <v/>
      </c>
      <c r="K216" s="138" t="str">
        <f ca="1">IFERROR(CONCATENATE($D216,": ",INDIRECT(ADDRESS(COUNTIF($D$1:$D216,$D216)+3,COLUMN($AJ215),4,1,$D216))),"")</f>
        <v/>
      </c>
      <c r="L216" s="138" t="str">
        <f ca="1">IFERROR(INDIRECT(ADDRESS(COUNTIF($D$1:$D216,$D216)+3,COLUMN($AK215),4,1,$D216)),"")</f>
        <v/>
      </c>
      <c r="M216" s="138"/>
      <c r="N216" s="138"/>
      <c r="O216" s="138" t="str">
        <f t="shared" si="16"/>
        <v>Hinweis 143</v>
      </c>
      <c r="P216" s="138" t="str">
        <f ca="1">IFERROR(IF(OR(AND(Q216="",R216=""),AND(Q216=0,R216=0),AND(Q216=CONCATENATE($D216,": "),R216=""),AND(Q216=CONCATENATE($D216,": "),R216=0)),"",MAX(P$1:P215)+1),"")</f>
        <v/>
      </c>
      <c r="Q216" s="138" t="str">
        <f ca="1">IFERROR(CONCATENATE($D216,": ",INDIRECT(ADDRESS(COUNTIF($D$1:$D216,$D216)+3,COLUMN($AM215),4,1,$D216))),"")</f>
        <v/>
      </c>
      <c r="R216" s="138" t="str">
        <f ca="1">IFERROR(INDIRECT(ADDRESS(COUNTIF($D$1:$D216,$D216)+3,COLUMN($AN215),4,1,$D216)),"")</f>
        <v/>
      </c>
      <c r="S216" s="138" t="str">
        <f t="shared" si="17"/>
        <v>Abweichung 143</v>
      </c>
      <c r="T216" s="138" t="str">
        <f ca="1">IFERROR(IF(OR(AND(U216="",V216=""),AND(U216=0,V216=0),AND(U216=CONCATENATE($D216,": "),V216=""),AND(U216=CONCATENATE($D216,": "),V216=0)),"",MAX(T$1:T215)+1),"")</f>
        <v/>
      </c>
      <c r="U216" s="138" t="str">
        <f ca="1">IFERROR(CONCATENATE($D216,": ",INDIRECT(ADDRESS(COUNTIF($D$1:$D216,$D216)+3,COLUMN($AP215),4,1,$D216))),"")</f>
        <v/>
      </c>
      <c r="V216" s="138" t="str">
        <f ca="1">IFERROR(INDIRECT(ADDRESS(COUNTIF($D$1:$D216,$D216)+3,COLUMN($AQ215),4,1,$D216)),"")</f>
        <v/>
      </c>
      <c r="W216" s="138"/>
      <c r="X216" s="138"/>
      <c r="Y216" s="138">
        <f t="shared" si="18"/>
        <v>0</v>
      </c>
      <c r="Z216" s="138" t="str">
        <f ca="1">IFERROR(IF(OR(AND(AA216="",AB216=""),AND(AA216=0,AB216=0),AND(AA216=CONCATENATE($D216,": "),AB216=""),AND(AA216=CONCATENATE($D216,": "),AB216=0)),"",MAX(Z$1:Z215)+1),"")</f>
        <v/>
      </c>
      <c r="AA216" s="138" t="str">
        <f ca="1">IFERROR(CONCATENATE($D216,": ",INDIRECT(ADDRESS(COUNTIF($D$1:$D216,$D216)+3,COLUMN($AS215),4,1,$D216))),"")</f>
        <v/>
      </c>
      <c r="AB216" s="138" t="str">
        <f ca="1">IFERROR(INDIRECT(ADDRESS(COUNTIF($D$1:$D216,$D216)+3,COLUMN($AT215),4,1,$D216)),"")</f>
        <v/>
      </c>
      <c r="AC216" s="138" t="str">
        <f t="shared" ca="1" si="19"/>
        <v/>
      </c>
      <c r="AD216" s="138" t="str">
        <f ca="1">IFERROR(IF(OR(AND(AE216="",AF216=""),AND(AE216=0,AF216=0),AND(AE216=CONCATENATE($D216,": "),AF216=""),AND(AE216=CONCATENATE($D216,": "),AF216=0)),"",MAX(AD$1:AD215)+1),"")</f>
        <v/>
      </c>
      <c r="AE216" s="138" t="str">
        <f ca="1">IFERROR(CONCATENATE($D216,": ",INDIRECT(ADDRESS(COUNTIF($D$1:$D216,$D216)+3,COLUMN($AV215),4,1,$D216))),"")</f>
        <v/>
      </c>
      <c r="AF216" s="138" t="str">
        <f ca="1">IFERROR(INDIRECT(ADDRESS(COUNTIF($D$1:$D216,$D216)+3,COLUMN($AW215),4,1,$D216)),"")</f>
        <v/>
      </c>
    </row>
    <row r="217" spans="4:32" x14ac:dyDescent="0.25">
      <c r="D217" s="138">
        <f t="shared" si="15"/>
        <v>0</v>
      </c>
      <c r="E217" s="138" t="str">
        <f>CONCATENATE("Hinweis ",COUNTIF($D$1:D216,D217)+1)</f>
        <v>Hinweis 144</v>
      </c>
      <c r="F217" s="138" t="str">
        <f ca="1">IFERROR(IF(OR(AND(G217="",H217=""),AND(G217=0,H217=0),AND(G217=CONCATENATE(D217,": "),H217=""),AND(G217=CONCATENATE(D217,": "),H217=0)),"",MAX(F$1:F216)+1),"")</f>
        <v/>
      </c>
      <c r="G217" s="138" t="str">
        <f ca="1">IFERROR(CONCATENATE($D217,": ",INDIRECT(ADDRESS(COUNTIF($D$1:$D217,$D217)+3,COLUMN($AG216),4,1,$D217))),"")</f>
        <v/>
      </c>
      <c r="H217" s="138" t="str">
        <f ca="1">IFERROR(INDIRECT(ADDRESS(COUNTIF($D$1:$D217,$D217)+3,COLUMN($AH216),4,1,$D217)),"")</f>
        <v/>
      </c>
      <c r="I217" s="138" t="str">
        <f>CONCATENATE("Abweichung ",COUNTIF($D$1:D216,D217)+1)</f>
        <v>Abweichung 144</v>
      </c>
      <c r="J217" s="138" t="str">
        <f ca="1">IFERROR(IF(OR(AND(K217="",L217=""),AND(K217=0,L217=0),AND(K217=CONCATENATE($D217,": "),L217=""),AND(K217=CONCATENATE($D217,": "),L217=0)),"",MAX(J$1:J216)+1),"")</f>
        <v/>
      </c>
      <c r="K217" s="138" t="str">
        <f ca="1">IFERROR(CONCATENATE($D217,": ",INDIRECT(ADDRESS(COUNTIF($D$1:$D217,$D217)+3,COLUMN($AJ216),4,1,$D217))),"")</f>
        <v/>
      </c>
      <c r="L217" s="138" t="str">
        <f ca="1">IFERROR(INDIRECT(ADDRESS(COUNTIF($D$1:$D217,$D217)+3,COLUMN($AK216),4,1,$D217)),"")</f>
        <v/>
      </c>
      <c r="M217" s="138"/>
      <c r="N217" s="138"/>
      <c r="O217" s="138" t="str">
        <f t="shared" si="16"/>
        <v>Hinweis 144</v>
      </c>
      <c r="P217" s="138" t="str">
        <f ca="1">IFERROR(IF(OR(AND(Q217="",R217=""),AND(Q217=0,R217=0),AND(Q217=CONCATENATE($D217,": "),R217=""),AND(Q217=CONCATENATE($D217,": "),R217=0)),"",MAX(P$1:P216)+1),"")</f>
        <v/>
      </c>
      <c r="Q217" s="138" t="str">
        <f ca="1">IFERROR(CONCATENATE($D217,": ",INDIRECT(ADDRESS(COUNTIF($D$1:$D217,$D217)+3,COLUMN($AM216),4,1,$D217))),"")</f>
        <v/>
      </c>
      <c r="R217" s="138" t="str">
        <f ca="1">IFERROR(INDIRECT(ADDRESS(COUNTIF($D$1:$D217,$D217)+3,COLUMN($AN216),4,1,$D217)),"")</f>
        <v/>
      </c>
      <c r="S217" s="138" t="str">
        <f t="shared" si="17"/>
        <v>Abweichung 144</v>
      </c>
      <c r="T217" s="138" t="str">
        <f ca="1">IFERROR(IF(OR(AND(U217="",V217=""),AND(U217=0,V217=0),AND(U217=CONCATENATE($D217,": "),V217=""),AND(U217=CONCATENATE($D217,": "),V217=0)),"",MAX(T$1:T216)+1),"")</f>
        <v/>
      </c>
      <c r="U217" s="138" t="str">
        <f ca="1">IFERROR(CONCATENATE($D217,": ",INDIRECT(ADDRESS(COUNTIF($D$1:$D217,$D217)+3,COLUMN($AP216),4,1,$D217))),"")</f>
        <v/>
      </c>
      <c r="V217" s="138" t="str">
        <f ca="1">IFERROR(INDIRECT(ADDRESS(COUNTIF($D$1:$D217,$D217)+3,COLUMN($AQ216),4,1,$D217)),"")</f>
        <v/>
      </c>
      <c r="W217" s="138"/>
      <c r="X217" s="138"/>
      <c r="Y217" s="138">
        <f t="shared" si="18"/>
        <v>0</v>
      </c>
      <c r="Z217" s="138" t="str">
        <f ca="1">IFERROR(IF(OR(AND(AA217="",AB217=""),AND(AA217=0,AB217=0),AND(AA217=CONCATENATE($D217,": "),AB217=""),AND(AA217=CONCATENATE($D217,": "),AB217=0)),"",MAX(Z$1:Z216)+1),"")</f>
        <v/>
      </c>
      <c r="AA217" s="138" t="str">
        <f ca="1">IFERROR(CONCATENATE($D217,": ",INDIRECT(ADDRESS(COUNTIF($D$1:$D217,$D217)+3,COLUMN($AS216),4,1,$D217))),"")</f>
        <v/>
      </c>
      <c r="AB217" s="138" t="str">
        <f ca="1">IFERROR(INDIRECT(ADDRESS(COUNTIF($D$1:$D217,$D217)+3,COLUMN($AT216),4,1,$D217)),"")</f>
        <v/>
      </c>
      <c r="AC217" s="138" t="str">
        <f t="shared" ca="1" si="19"/>
        <v/>
      </c>
      <c r="AD217" s="138" t="str">
        <f ca="1">IFERROR(IF(OR(AND(AE217="",AF217=""),AND(AE217=0,AF217=0),AND(AE217=CONCATENATE($D217,": "),AF217=""),AND(AE217=CONCATENATE($D217,": "),AF217=0)),"",MAX(AD$1:AD216)+1),"")</f>
        <v/>
      </c>
      <c r="AE217" s="138" t="str">
        <f ca="1">IFERROR(CONCATENATE($D217,": ",INDIRECT(ADDRESS(COUNTIF($D$1:$D217,$D217)+3,COLUMN($AV216),4,1,$D217))),"")</f>
        <v/>
      </c>
      <c r="AF217" s="138" t="str">
        <f ca="1">IFERROR(INDIRECT(ADDRESS(COUNTIF($D$1:$D217,$D217)+3,COLUMN($AW216),4,1,$D217)),"")</f>
        <v/>
      </c>
    </row>
    <row r="218" spans="4:32" x14ac:dyDescent="0.25">
      <c r="D218" s="138">
        <f t="shared" si="15"/>
        <v>0</v>
      </c>
      <c r="E218" s="138" t="str">
        <f>CONCATENATE("Hinweis ",COUNTIF($D$1:D217,D218)+1)</f>
        <v>Hinweis 145</v>
      </c>
      <c r="F218" s="138" t="str">
        <f ca="1">IFERROR(IF(OR(AND(G218="",H218=""),AND(G218=0,H218=0),AND(G218=CONCATENATE(D218,": "),H218=""),AND(G218=CONCATENATE(D218,": "),H218=0)),"",MAX(F$1:F217)+1),"")</f>
        <v/>
      </c>
      <c r="G218" s="138" t="str">
        <f ca="1">IFERROR(CONCATENATE($D218,": ",INDIRECT(ADDRESS(COUNTIF($D$1:$D218,$D218)+3,COLUMN($AG217),4,1,$D218))),"")</f>
        <v/>
      </c>
      <c r="H218" s="138" t="str">
        <f ca="1">IFERROR(INDIRECT(ADDRESS(COUNTIF($D$1:$D218,$D218)+3,COLUMN($AH217),4,1,$D218)),"")</f>
        <v/>
      </c>
      <c r="I218" s="138" t="str">
        <f>CONCATENATE("Abweichung ",COUNTIF($D$1:D217,D218)+1)</f>
        <v>Abweichung 145</v>
      </c>
      <c r="J218" s="138" t="str">
        <f ca="1">IFERROR(IF(OR(AND(K218="",L218=""),AND(K218=0,L218=0),AND(K218=CONCATENATE($D218,": "),L218=""),AND(K218=CONCATENATE($D218,": "),L218=0)),"",MAX(J$1:J217)+1),"")</f>
        <v/>
      </c>
      <c r="K218" s="138" t="str">
        <f ca="1">IFERROR(CONCATENATE($D218,": ",INDIRECT(ADDRESS(COUNTIF($D$1:$D218,$D218)+3,COLUMN($AJ217),4,1,$D218))),"")</f>
        <v/>
      </c>
      <c r="L218" s="138" t="str">
        <f ca="1">IFERROR(INDIRECT(ADDRESS(COUNTIF($D$1:$D218,$D218)+3,COLUMN($AK217),4,1,$D218)),"")</f>
        <v/>
      </c>
      <c r="M218" s="138"/>
      <c r="N218" s="138"/>
      <c r="O218" s="138" t="str">
        <f t="shared" si="16"/>
        <v>Hinweis 145</v>
      </c>
      <c r="P218" s="138" t="str">
        <f ca="1">IFERROR(IF(OR(AND(Q218="",R218=""),AND(Q218=0,R218=0),AND(Q218=CONCATENATE($D218,": "),R218=""),AND(Q218=CONCATENATE($D218,": "),R218=0)),"",MAX(P$1:P217)+1),"")</f>
        <v/>
      </c>
      <c r="Q218" s="138" t="str">
        <f ca="1">IFERROR(CONCATENATE($D218,": ",INDIRECT(ADDRESS(COUNTIF($D$1:$D218,$D218)+3,COLUMN($AM217),4,1,$D218))),"")</f>
        <v/>
      </c>
      <c r="R218" s="138" t="str">
        <f ca="1">IFERROR(INDIRECT(ADDRESS(COUNTIF($D$1:$D218,$D218)+3,COLUMN($AN217),4,1,$D218)),"")</f>
        <v/>
      </c>
      <c r="S218" s="138" t="str">
        <f t="shared" si="17"/>
        <v>Abweichung 145</v>
      </c>
      <c r="T218" s="138" t="str">
        <f ca="1">IFERROR(IF(OR(AND(U218="",V218=""),AND(U218=0,V218=0),AND(U218=CONCATENATE($D218,": "),V218=""),AND(U218=CONCATENATE($D218,": "),V218=0)),"",MAX(T$1:T217)+1),"")</f>
        <v/>
      </c>
      <c r="U218" s="138" t="str">
        <f ca="1">IFERROR(CONCATENATE($D218,": ",INDIRECT(ADDRESS(COUNTIF($D$1:$D218,$D218)+3,COLUMN($AP217),4,1,$D218))),"")</f>
        <v/>
      </c>
      <c r="V218" s="138" t="str">
        <f ca="1">IFERROR(INDIRECT(ADDRESS(COUNTIF($D$1:$D218,$D218)+3,COLUMN($AQ217),4,1,$D218)),"")</f>
        <v/>
      </c>
      <c r="W218" s="138"/>
      <c r="X218" s="138"/>
      <c r="Y218" s="138">
        <f t="shared" si="18"/>
        <v>0</v>
      </c>
      <c r="Z218" s="138" t="str">
        <f ca="1">IFERROR(IF(OR(AND(AA218="",AB218=""),AND(AA218=0,AB218=0),AND(AA218=CONCATENATE($D218,": "),AB218=""),AND(AA218=CONCATENATE($D218,": "),AB218=0)),"",MAX(Z$1:Z217)+1),"")</f>
        <v/>
      </c>
      <c r="AA218" s="138" t="str">
        <f ca="1">IFERROR(CONCATENATE($D218,": ",INDIRECT(ADDRESS(COUNTIF($D$1:$D218,$D218)+3,COLUMN($AS217),4,1,$D218))),"")</f>
        <v/>
      </c>
      <c r="AB218" s="138" t="str">
        <f ca="1">IFERROR(INDIRECT(ADDRESS(COUNTIF($D$1:$D218,$D218)+3,COLUMN($AT217),4,1,$D218)),"")</f>
        <v/>
      </c>
      <c r="AC218" s="138" t="str">
        <f t="shared" ca="1" si="19"/>
        <v/>
      </c>
      <c r="AD218" s="138" t="str">
        <f ca="1">IFERROR(IF(OR(AND(AE218="",AF218=""),AND(AE218=0,AF218=0),AND(AE218=CONCATENATE($D218,": "),AF218=""),AND(AE218=CONCATENATE($D218,": "),AF218=0)),"",MAX(AD$1:AD217)+1),"")</f>
        <v/>
      </c>
      <c r="AE218" s="138" t="str">
        <f ca="1">IFERROR(CONCATENATE($D218,": ",INDIRECT(ADDRESS(COUNTIF($D$1:$D218,$D218)+3,COLUMN($AV217),4,1,$D218))),"")</f>
        <v/>
      </c>
      <c r="AF218" s="138" t="str">
        <f ca="1">IFERROR(INDIRECT(ADDRESS(COUNTIF($D$1:$D218,$D218)+3,COLUMN($AW217),4,1,$D218)),"")</f>
        <v/>
      </c>
    </row>
    <row r="219" spans="4:32" x14ac:dyDescent="0.25">
      <c r="D219" s="138">
        <f t="shared" si="15"/>
        <v>0</v>
      </c>
      <c r="E219" s="138" t="str">
        <f>CONCATENATE("Hinweis ",COUNTIF($D$1:D218,D219)+1)</f>
        <v>Hinweis 146</v>
      </c>
      <c r="F219" s="138" t="str">
        <f ca="1">IFERROR(IF(OR(AND(G219="",H219=""),AND(G219=0,H219=0),AND(G219=CONCATENATE(D219,": "),H219=""),AND(G219=CONCATENATE(D219,": "),H219=0)),"",MAX(F$1:F218)+1),"")</f>
        <v/>
      </c>
      <c r="G219" s="138" t="str">
        <f ca="1">IFERROR(CONCATENATE($D219,": ",INDIRECT(ADDRESS(COUNTIF($D$1:$D219,$D219)+3,COLUMN($AG218),4,1,$D219))),"")</f>
        <v/>
      </c>
      <c r="H219" s="138" t="str">
        <f ca="1">IFERROR(INDIRECT(ADDRESS(COUNTIF($D$1:$D219,$D219)+3,COLUMN($AH218),4,1,$D219)),"")</f>
        <v/>
      </c>
      <c r="I219" s="138" t="str">
        <f>CONCATENATE("Abweichung ",COUNTIF($D$1:D218,D219)+1)</f>
        <v>Abweichung 146</v>
      </c>
      <c r="J219" s="138" t="str">
        <f ca="1">IFERROR(IF(OR(AND(K219="",L219=""),AND(K219=0,L219=0),AND(K219=CONCATENATE($D219,": "),L219=""),AND(K219=CONCATENATE($D219,": "),L219=0)),"",MAX(J$1:J218)+1),"")</f>
        <v/>
      </c>
      <c r="K219" s="138" t="str">
        <f ca="1">IFERROR(CONCATENATE($D219,": ",INDIRECT(ADDRESS(COUNTIF($D$1:$D219,$D219)+3,COLUMN($AJ218),4,1,$D219))),"")</f>
        <v/>
      </c>
      <c r="L219" s="138" t="str">
        <f ca="1">IFERROR(INDIRECT(ADDRESS(COUNTIF($D$1:$D219,$D219)+3,COLUMN($AK218),4,1,$D219)),"")</f>
        <v/>
      </c>
      <c r="M219" s="138"/>
      <c r="N219" s="138"/>
      <c r="O219" s="138" t="str">
        <f t="shared" si="16"/>
        <v>Hinweis 146</v>
      </c>
      <c r="P219" s="138" t="str">
        <f ca="1">IFERROR(IF(OR(AND(Q219="",R219=""),AND(Q219=0,R219=0),AND(Q219=CONCATENATE($D219,": "),R219=""),AND(Q219=CONCATENATE($D219,": "),R219=0)),"",MAX(P$1:P218)+1),"")</f>
        <v/>
      </c>
      <c r="Q219" s="138" t="str">
        <f ca="1">IFERROR(CONCATENATE($D219,": ",INDIRECT(ADDRESS(COUNTIF($D$1:$D219,$D219)+3,COLUMN($AM218),4,1,$D219))),"")</f>
        <v/>
      </c>
      <c r="R219" s="138" t="str">
        <f ca="1">IFERROR(INDIRECT(ADDRESS(COUNTIF($D$1:$D219,$D219)+3,COLUMN($AN218),4,1,$D219)),"")</f>
        <v/>
      </c>
      <c r="S219" s="138" t="str">
        <f t="shared" si="17"/>
        <v>Abweichung 146</v>
      </c>
      <c r="T219" s="138" t="str">
        <f ca="1">IFERROR(IF(OR(AND(U219="",V219=""),AND(U219=0,V219=0),AND(U219=CONCATENATE($D219,": "),V219=""),AND(U219=CONCATENATE($D219,": "),V219=0)),"",MAX(T$1:T218)+1),"")</f>
        <v/>
      </c>
      <c r="U219" s="138" t="str">
        <f ca="1">IFERROR(CONCATENATE($D219,": ",INDIRECT(ADDRESS(COUNTIF($D$1:$D219,$D219)+3,COLUMN($AP218),4,1,$D219))),"")</f>
        <v/>
      </c>
      <c r="V219" s="138" t="str">
        <f ca="1">IFERROR(INDIRECT(ADDRESS(COUNTIF($D$1:$D219,$D219)+3,COLUMN($AQ218),4,1,$D219)),"")</f>
        <v/>
      </c>
      <c r="W219" s="138"/>
      <c r="X219" s="138"/>
      <c r="Y219" s="138">
        <f t="shared" si="18"/>
        <v>0</v>
      </c>
      <c r="Z219" s="138" t="str">
        <f ca="1">IFERROR(IF(OR(AND(AA219="",AB219=""),AND(AA219=0,AB219=0),AND(AA219=CONCATENATE($D219,": "),AB219=""),AND(AA219=CONCATENATE($D219,": "),AB219=0)),"",MAX(Z$1:Z218)+1),"")</f>
        <v/>
      </c>
      <c r="AA219" s="138" t="str">
        <f ca="1">IFERROR(CONCATENATE($D219,": ",INDIRECT(ADDRESS(COUNTIF($D$1:$D219,$D219)+3,COLUMN($AS218),4,1,$D219))),"")</f>
        <v/>
      </c>
      <c r="AB219" s="138" t="str">
        <f ca="1">IFERROR(INDIRECT(ADDRESS(COUNTIF($D$1:$D219,$D219)+3,COLUMN($AT218),4,1,$D219)),"")</f>
        <v/>
      </c>
      <c r="AC219" s="138" t="str">
        <f t="shared" ca="1" si="19"/>
        <v/>
      </c>
      <c r="AD219" s="138" t="str">
        <f ca="1">IFERROR(IF(OR(AND(AE219="",AF219=""),AND(AE219=0,AF219=0),AND(AE219=CONCATENATE($D219,": "),AF219=""),AND(AE219=CONCATENATE($D219,": "),AF219=0)),"",MAX(AD$1:AD218)+1),"")</f>
        <v/>
      </c>
      <c r="AE219" s="138" t="str">
        <f ca="1">IFERROR(CONCATENATE($D219,": ",INDIRECT(ADDRESS(COUNTIF($D$1:$D219,$D219)+3,COLUMN($AV218),4,1,$D219))),"")</f>
        <v/>
      </c>
      <c r="AF219" s="138" t="str">
        <f ca="1">IFERROR(INDIRECT(ADDRESS(COUNTIF($D$1:$D219,$D219)+3,COLUMN($AW218),4,1,$D219)),"")</f>
        <v/>
      </c>
    </row>
    <row r="220" spans="4:32" x14ac:dyDescent="0.25">
      <c r="D220" s="138">
        <f t="shared" si="15"/>
        <v>0</v>
      </c>
      <c r="E220" s="138" t="str">
        <f>CONCATENATE("Hinweis ",COUNTIF($D$1:D219,D220)+1)</f>
        <v>Hinweis 147</v>
      </c>
      <c r="F220" s="138" t="str">
        <f ca="1">IFERROR(IF(OR(AND(G220="",H220=""),AND(G220=0,H220=0),AND(G220=CONCATENATE(D220,": "),H220=""),AND(G220=CONCATENATE(D220,": "),H220=0)),"",MAX(F$1:F219)+1),"")</f>
        <v/>
      </c>
      <c r="G220" s="138" t="str">
        <f ca="1">IFERROR(CONCATENATE($D220,": ",INDIRECT(ADDRESS(COUNTIF($D$1:$D220,$D220)+3,COLUMN($AG219),4,1,$D220))),"")</f>
        <v/>
      </c>
      <c r="H220" s="138" t="str">
        <f ca="1">IFERROR(INDIRECT(ADDRESS(COUNTIF($D$1:$D220,$D220)+3,COLUMN($AH219),4,1,$D220)),"")</f>
        <v/>
      </c>
      <c r="I220" s="138" t="str">
        <f>CONCATENATE("Abweichung ",COUNTIF($D$1:D219,D220)+1)</f>
        <v>Abweichung 147</v>
      </c>
      <c r="J220" s="138" t="str">
        <f ca="1">IFERROR(IF(OR(AND(K220="",L220=""),AND(K220=0,L220=0),AND(K220=CONCATENATE($D220,": "),L220=""),AND(K220=CONCATENATE($D220,": "),L220=0)),"",MAX(J$1:J219)+1),"")</f>
        <v/>
      </c>
      <c r="K220" s="138" t="str">
        <f ca="1">IFERROR(CONCATENATE($D220,": ",INDIRECT(ADDRESS(COUNTIF($D$1:$D220,$D220)+3,COLUMN($AJ219),4,1,$D220))),"")</f>
        <v/>
      </c>
      <c r="L220" s="138" t="str">
        <f ca="1">IFERROR(INDIRECT(ADDRESS(COUNTIF($D$1:$D220,$D220)+3,COLUMN($AK219),4,1,$D220)),"")</f>
        <v/>
      </c>
      <c r="M220" s="138"/>
      <c r="N220" s="138"/>
      <c r="O220" s="138" t="str">
        <f t="shared" si="16"/>
        <v>Hinweis 147</v>
      </c>
      <c r="P220" s="138" t="str">
        <f ca="1">IFERROR(IF(OR(AND(Q220="",R220=""),AND(Q220=0,R220=0),AND(Q220=CONCATENATE($D220,": "),R220=""),AND(Q220=CONCATENATE($D220,": "),R220=0)),"",MAX(P$1:P219)+1),"")</f>
        <v/>
      </c>
      <c r="Q220" s="138" t="str">
        <f ca="1">IFERROR(CONCATENATE($D220,": ",INDIRECT(ADDRESS(COUNTIF($D$1:$D220,$D220)+3,COLUMN($AM219),4,1,$D220))),"")</f>
        <v/>
      </c>
      <c r="R220" s="138" t="str">
        <f ca="1">IFERROR(INDIRECT(ADDRESS(COUNTIF($D$1:$D220,$D220)+3,COLUMN($AN219),4,1,$D220)),"")</f>
        <v/>
      </c>
      <c r="S220" s="138" t="str">
        <f t="shared" si="17"/>
        <v>Abweichung 147</v>
      </c>
      <c r="T220" s="138" t="str">
        <f ca="1">IFERROR(IF(OR(AND(U220="",V220=""),AND(U220=0,V220=0),AND(U220=CONCATENATE($D220,": "),V220=""),AND(U220=CONCATENATE($D220,": "),V220=0)),"",MAX(T$1:T219)+1),"")</f>
        <v/>
      </c>
      <c r="U220" s="138" t="str">
        <f ca="1">IFERROR(CONCATENATE($D220,": ",INDIRECT(ADDRESS(COUNTIF($D$1:$D220,$D220)+3,COLUMN($AP219),4,1,$D220))),"")</f>
        <v/>
      </c>
      <c r="V220" s="138" t="str">
        <f ca="1">IFERROR(INDIRECT(ADDRESS(COUNTIF($D$1:$D220,$D220)+3,COLUMN($AQ219),4,1,$D220)),"")</f>
        <v/>
      </c>
      <c r="W220" s="138"/>
      <c r="X220" s="138"/>
      <c r="Y220" s="138">
        <f t="shared" si="18"/>
        <v>0</v>
      </c>
      <c r="Z220" s="138" t="str">
        <f ca="1">IFERROR(IF(OR(AND(AA220="",AB220=""),AND(AA220=0,AB220=0),AND(AA220=CONCATENATE($D220,": "),AB220=""),AND(AA220=CONCATENATE($D220,": "),AB220=0)),"",MAX(Z$1:Z219)+1),"")</f>
        <v/>
      </c>
      <c r="AA220" s="138" t="str">
        <f ca="1">IFERROR(CONCATENATE($D220,": ",INDIRECT(ADDRESS(COUNTIF($D$1:$D220,$D220)+3,COLUMN($AS219),4,1,$D220))),"")</f>
        <v/>
      </c>
      <c r="AB220" s="138" t="str">
        <f ca="1">IFERROR(INDIRECT(ADDRESS(COUNTIF($D$1:$D220,$D220)+3,COLUMN($AT219),4,1,$D220)),"")</f>
        <v/>
      </c>
      <c r="AC220" s="138" t="str">
        <f t="shared" ca="1" si="19"/>
        <v/>
      </c>
      <c r="AD220" s="138" t="str">
        <f ca="1">IFERROR(IF(OR(AND(AE220="",AF220=""),AND(AE220=0,AF220=0),AND(AE220=CONCATENATE($D220,": "),AF220=""),AND(AE220=CONCATENATE($D220,": "),AF220=0)),"",MAX(AD$1:AD219)+1),"")</f>
        <v/>
      </c>
      <c r="AE220" s="138" t="str">
        <f ca="1">IFERROR(CONCATENATE($D220,": ",INDIRECT(ADDRESS(COUNTIF($D$1:$D220,$D220)+3,COLUMN($AV219),4,1,$D220))),"")</f>
        <v/>
      </c>
      <c r="AF220" s="138" t="str">
        <f ca="1">IFERROR(INDIRECT(ADDRESS(COUNTIF($D$1:$D220,$D220)+3,COLUMN($AW219),4,1,$D220)),"")</f>
        <v/>
      </c>
    </row>
    <row r="221" spans="4:32" x14ac:dyDescent="0.25">
      <c r="D221" s="138">
        <f t="shared" si="15"/>
        <v>0</v>
      </c>
      <c r="E221" s="138" t="str">
        <f>CONCATENATE("Hinweis ",COUNTIF($D$1:D220,D221)+1)</f>
        <v>Hinweis 148</v>
      </c>
      <c r="F221" s="138" t="str">
        <f ca="1">IFERROR(IF(OR(AND(G221="",H221=""),AND(G221=0,H221=0),AND(G221=CONCATENATE(D221,": "),H221=""),AND(G221=CONCATENATE(D221,": "),H221=0)),"",MAX(F$1:F220)+1),"")</f>
        <v/>
      </c>
      <c r="G221" s="138" t="str">
        <f ca="1">IFERROR(CONCATENATE($D221,": ",INDIRECT(ADDRESS(COUNTIF($D$1:$D221,$D221)+3,COLUMN($AG220),4,1,$D221))),"")</f>
        <v/>
      </c>
      <c r="H221" s="138" t="str">
        <f ca="1">IFERROR(INDIRECT(ADDRESS(COUNTIF($D$1:$D221,$D221)+3,COLUMN($AH220),4,1,$D221)),"")</f>
        <v/>
      </c>
      <c r="I221" s="138" t="str">
        <f>CONCATENATE("Abweichung ",COUNTIF($D$1:D220,D221)+1)</f>
        <v>Abweichung 148</v>
      </c>
      <c r="J221" s="138" t="str">
        <f ca="1">IFERROR(IF(OR(AND(K221="",L221=""),AND(K221=0,L221=0),AND(K221=CONCATENATE($D221,": "),L221=""),AND(K221=CONCATENATE($D221,": "),L221=0)),"",MAX(J$1:J220)+1),"")</f>
        <v/>
      </c>
      <c r="K221" s="138" t="str">
        <f ca="1">IFERROR(CONCATENATE($D221,": ",INDIRECT(ADDRESS(COUNTIF($D$1:$D221,$D221)+3,COLUMN($AJ220),4,1,$D221))),"")</f>
        <v/>
      </c>
      <c r="L221" s="138" t="str">
        <f ca="1">IFERROR(INDIRECT(ADDRESS(COUNTIF($D$1:$D221,$D221)+3,COLUMN($AK220),4,1,$D221)),"")</f>
        <v/>
      </c>
      <c r="M221" s="138"/>
      <c r="N221" s="138"/>
      <c r="O221" s="138" t="str">
        <f t="shared" si="16"/>
        <v>Hinweis 148</v>
      </c>
      <c r="P221" s="138" t="str">
        <f ca="1">IFERROR(IF(OR(AND(Q221="",R221=""),AND(Q221=0,R221=0),AND(Q221=CONCATENATE($D221,": "),R221=""),AND(Q221=CONCATENATE($D221,": "),R221=0)),"",MAX(P$1:P220)+1),"")</f>
        <v/>
      </c>
      <c r="Q221" s="138" t="str">
        <f ca="1">IFERROR(CONCATENATE($D221,": ",INDIRECT(ADDRESS(COUNTIF($D$1:$D221,$D221)+3,COLUMN($AM220),4,1,$D221))),"")</f>
        <v/>
      </c>
      <c r="R221" s="138" t="str">
        <f ca="1">IFERROR(INDIRECT(ADDRESS(COUNTIF($D$1:$D221,$D221)+3,COLUMN($AN220),4,1,$D221)),"")</f>
        <v/>
      </c>
      <c r="S221" s="138" t="str">
        <f t="shared" si="17"/>
        <v>Abweichung 148</v>
      </c>
      <c r="T221" s="138" t="str">
        <f ca="1">IFERROR(IF(OR(AND(U221="",V221=""),AND(U221=0,V221=0),AND(U221=CONCATENATE($D221,": "),V221=""),AND(U221=CONCATENATE($D221,": "),V221=0)),"",MAX(T$1:T220)+1),"")</f>
        <v/>
      </c>
      <c r="U221" s="138" t="str">
        <f ca="1">IFERROR(CONCATENATE($D221,": ",INDIRECT(ADDRESS(COUNTIF($D$1:$D221,$D221)+3,COLUMN($AP220),4,1,$D221))),"")</f>
        <v/>
      </c>
      <c r="V221" s="138" t="str">
        <f ca="1">IFERROR(INDIRECT(ADDRESS(COUNTIF($D$1:$D221,$D221)+3,COLUMN($AQ220),4,1,$D221)),"")</f>
        <v/>
      </c>
      <c r="W221" s="138"/>
      <c r="X221" s="138"/>
      <c r="Y221" s="138">
        <f t="shared" si="18"/>
        <v>0</v>
      </c>
      <c r="Z221" s="138" t="str">
        <f ca="1">IFERROR(IF(OR(AND(AA221="",AB221=""),AND(AA221=0,AB221=0),AND(AA221=CONCATENATE($D221,": "),AB221=""),AND(AA221=CONCATENATE($D221,": "),AB221=0)),"",MAX(Z$1:Z220)+1),"")</f>
        <v/>
      </c>
      <c r="AA221" s="138" t="str">
        <f ca="1">IFERROR(CONCATENATE($D221,": ",INDIRECT(ADDRESS(COUNTIF($D$1:$D221,$D221)+3,COLUMN($AS220),4,1,$D221))),"")</f>
        <v/>
      </c>
      <c r="AB221" s="138" t="str">
        <f ca="1">IFERROR(INDIRECT(ADDRESS(COUNTIF($D$1:$D221,$D221)+3,COLUMN($AT220),4,1,$D221)),"")</f>
        <v/>
      </c>
      <c r="AC221" s="138" t="str">
        <f t="shared" ca="1" si="19"/>
        <v/>
      </c>
      <c r="AD221" s="138" t="str">
        <f ca="1">IFERROR(IF(OR(AND(AE221="",AF221=""),AND(AE221=0,AF221=0),AND(AE221=CONCATENATE($D221,": "),AF221=""),AND(AE221=CONCATENATE($D221,": "),AF221=0)),"",MAX(AD$1:AD220)+1),"")</f>
        <v/>
      </c>
      <c r="AE221" s="138" t="str">
        <f ca="1">IFERROR(CONCATENATE($D221,": ",INDIRECT(ADDRESS(COUNTIF($D$1:$D221,$D221)+3,COLUMN($AV220),4,1,$D221))),"")</f>
        <v/>
      </c>
      <c r="AF221" s="138" t="str">
        <f ca="1">IFERROR(INDIRECT(ADDRESS(COUNTIF($D$1:$D221,$D221)+3,COLUMN($AW220),4,1,$D221)),"")</f>
        <v/>
      </c>
    </row>
    <row r="222" spans="4:32" x14ac:dyDescent="0.25">
      <c r="D222" s="138">
        <f t="shared" si="15"/>
        <v>0</v>
      </c>
      <c r="E222" s="138" t="str">
        <f>CONCATENATE("Hinweis ",COUNTIF($D$1:D221,D222)+1)</f>
        <v>Hinweis 149</v>
      </c>
      <c r="F222" s="138" t="str">
        <f ca="1">IFERROR(IF(OR(AND(G222="",H222=""),AND(G222=0,H222=0),AND(G222=CONCATENATE(D222,": "),H222=""),AND(G222=CONCATENATE(D222,": "),H222=0)),"",MAX(F$1:F221)+1),"")</f>
        <v/>
      </c>
      <c r="G222" s="138" t="str">
        <f ca="1">IFERROR(CONCATENATE($D222,": ",INDIRECT(ADDRESS(COUNTIF($D$1:$D222,$D222)+3,COLUMN($AG221),4,1,$D222))),"")</f>
        <v/>
      </c>
      <c r="H222" s="138" t="str">
        <f ca="1">IFERROR(INDIRECT(ADDRESS(COUNTIF($D$1:$D222,$D222)+3,COLUMN($AH221),4,1,$D222)),"")</f>
        <v/>
      </c>
      <c r="I222" s="138" t="str">
        <f>CONCATENATE("Abweichung ",COUNTIF($D$1:D221,D222)+1)</f>
        <v>Abweichung 149</v>
      </c>
      <c r="J222" s="138" t="str">
        <f ca="1">IFERROR(IF(OR(AND(K222="",L222=""),AND(K222=0,L222=0),AND(K222=CONCATENATE($D222,": "),L222=""),AND(K222=CONCATENATE($D222,": "),L222=0)),"",MAX(J$1:J221)+1),"")</f>
        <v/>
      </c>
      <c r="K222" s="138" t="str">
        <f ca="1">IFERROR(CONCATENATE($D222,": ",INDIRECT(ADDRESS(COUNTIF($D$1:$D222,$D222)+3,COLUMN($AJ221),4,1,$D222))),"")</f>
        <v/>
      </c>
      <c r="L222" s="138" t="str">
        <f ca="1">IFERROR(INDIRECT(ADDRESS(COUNTIF($D$1:$D222,$D222)+3,COLUMN($AK221),4,1,$D222)),"")</f>
        <v/>
      </c>
      <c r="M222" s="138"/>
      <c r="N222" s="138"/>
      <c r="O222" s="138" t="str">
        <f t="shared" si="16"/>
        <v>Hinweis 149</v>
      </c>
      <c r="P222" s="138" t="str">
        <f ca="1">IFERROR(IF(OR(AND(Q222="",R222=""),AND(Q222=0,R222=0),AND(Q222=CONCATENATE($D222,": "),R222=""),AND(Q222=CONCATENATE($D222,": "),R222=0)),"",MAX(P$1:P221)+1),"")</f>
        <v/>
      </c>
      <c r="Q222" s="138" t="str">
        <f ca="1">IFERROR(CONCATENATE($D222,": ",INDIRECT(ADDRESS(COUNTIF($D$1:$D222,$D222)+3,COLUMN($AM221),4,1,$D222))),"")</f>
        <v/>
      </c>
      <c r="R222" s="138" t="str">
        <f ca="1">IFERROR(INDIRECT(ADDRESS(COUNTIF($D$1:$D222,$D222)+3,COLUMN($AN221),4,1,$D222)),"")</f>
        <v/>
      </c>
      <c r="S222" s="138" t="str">
        <f t="shared" si="17"/>
        <v>Abweichung 149</v>
      </c>
      <c r="T222" s="138" t="str">
        <f ca="1">IFERROR(IF(OR(AND(U222="",V222=""),AND(U222=0,V222=0),AND(U222=CONCATENATE($D222,": "),V222=""),AND(U222=CONCATENATE($D222,": "),V222=0)),"",MAX(T$1:T221)+1),"")</f>
        <v/>
      </c>
      <c r="U222" s="138" t="str">
        <f ca="1">IFERROR(CONCATENATE($D222,": ",INDIRECT(ADDRESS(COUNTIF($D$1:$D222,$D222)+3,COLUMN($AP221),4,1,$D222))),"")</f>
        <v/>
      </c>
      <c r="V222" s="138" t="str">
        <f ca="1">IFERROR(INDIRECT(ADDRESS(COUNTIF($D$1:$D222,$D222)+3,COLUMN($AQ221),4,1,$D222)),"")</f>
        <v/>
      </c>
      <c r="W222" s="138"/>
      <c r="X222" s="138"/>
      <c r="Y222" s="138">
        <f t="shared" si="18"/>
        <v>0</v>
      </c>
      <c r="Z222" s="138" t="str">
        <f ca="1">IFERROR(IF(OR(AND(AA222="",AB222=""),AND(AA222=0,AB222=0),AND(AA222=CONCATENATE($D222,": "),AB222=""),AND(AA222=CONCATENATE($D222,": "),AB222=0)),"",MAX(Z$1:Z221)+1),"")</f>
        <v/>
      </c>
      <c r="AA222" s="138" t="str">
        <f ca="1">IFERROR(CONCATENATE($D222,": ",INDIRECT(ADDRESS(COUNTIF($D$1:$D222,$D222)+3,COLUMN($AS221),4,1,$D222))),"")</f>
        <v/>
      </c>
      <c r="AB222" s="138" t="str">
        <f ca="1">IFERROR(INDIRECT(ADDRESS(COUNTIF($D$1:$D222,$D222)+3,COLUMN($AT221),4,1,$D222)),"")</f>
        <v/>
      </c>
      <c r="AC222" s="138" t="str">
        <f t="shared" ca="1" si="19"/>
        <v/>
      </c>
      <c r="AD222" s="138" t="str">
        <f ca="1">IFERROR(IF(OR(AND(AE222="",AF222=""),AND(AE222=0,AF222=0),AND(AE222=CONCATENATE($D222,": "),AF222=""),AND(AE222=CONCATENATE($D222,": "),AF222=0)),"",MAX(AD$1:AD221)+1),"")</f>
        <v/>
      </c>
      <c r="AE222" s="138" t="str">
        <f ca="1">IFERROR(CONCATENATE($D222,": ",INDIRECT(ADDRESS(COUNTIF($D$1:$D222,$D222)+3,COLUMN($AV221),4,1,$D222))),"")</f>
        <v/>
      </c>
      <c r="AF222" s="138" t="str">
        <f ca="1">IFERROR(INDIRECT(ADDRESS(COUNTIF($D$1:$D222,$D222)+3,COLUMN($AW221),4,1,$D222)),"")</f>
        <v/>
      </c>
    </row>
    <row r="223" spans="4:32" x14ac:dyDescent="0.25">
      <c r="D223" s="138">
        <f t="shared" si="15"/>
        <v>0</v>
      </c>
      <c r="E223" s="138" t="str">
        <f>CONCATENATE("Hinweis ",COUNTIF($D$1:D222,D223)+1)</f>
        <v>Hinweis 150</v>
      </c>
      <c r="F223" s="138" t="str">
        <f ca="1">IFERROR(IF(OR(AND(G223="",H223=""),AND(G223=0,H223=0),AND(G223=CONCATENATE(D223,": "),H223=""),AND(G223=CONCATENATE(D223,": "),H223=0)),"",MAX(F$1:F222)+1),"")</f>
        <v/>
      </c>
      <c r="G223" s="138" t="str">
        <f ca="1">IFERROR(CONCATENATE($D223,": ",INDIRECT(ADDRESS(COUNTIF($D$1:$D223,$D223)+3,COLUMN($AG222),4,1,$D223))),"")</f>
        <v/>
      </c>
      <c r="H223" s="138" t="str">
        <f ca="1">IFERROR(INDIRECT(ADDRESS(COUNTIF($D$1:$D223,$D223)+3,COLUMN($AH222),4,1,$D223)),"")</f>
        <v/>
      </c>
      <c r="I223" s="138" t="str">
        <f>CONCATENATE("Abweichung ",COUNTIF($D$1:D222,D223)+1)</f>
        <v>Abweichung 150</v>
      </c>
      <c r="J223" s="138" t="str">
        <f ca="1">IFERROR(IF(OR(AND(K223="",L223=""),AND(K223=0,L223=0),AND(K223=CONCATENATE($D223,": "),L223=""),AND(K223=CONCATENATE($D223,": "),L223=0)),"",MAX(J$1:J222)+1),"")</f>
        <v/>
      </c>
      <c r="K223" s="138" t="str">
        <f ca="1">IFERROR(CONCATENATE($D223,": ",INDIRECT(ADDRESS(COUNTIF($D$1:$D223,$D223)+3,COLUMN($AJ222),4,1,$D223))),"")</f>
        <v/>
      </c>
      <c r="L223" s="138" t="str">
        <f ca="1">IFERROR(INDIRECT(ADDRESS(COUNTIF($D$1:$D223,$D223)+3,COLUMN($AK222),4,1,$D223)),"")</f>
        <v/>
      </c>
      <c r="M223" s="138"/>
      <c r="N223" s="138"/>
      <c r="O223" s="138" t="str">
        <f t="shared" si="16"/>
        <v>Hinweis 150</v>
      </c>
      <c r="P223" s="138" t="str">
        <f ca="1">IFERROR(IF(OR(AND(Q223="",R223=""),AND(Q223=0,R223=0),AND(Q223=CONCATENATE($D223,": "),R223=""),AND(Q223=CONCATENATE($D223,": "),R223=0)),"",MAX(P$1:P222)+1),"")</f>
        <v/>
      </c>
      <c r="Q223" s="138" t="str">
        <f ca="1">IFERROR(CONCATENATE($D223,": ",INDIRECT(ADDRESS(COUNTIF($D$1:$D223,$D223)+3,COLUMN($AM222),4,1,$D223))),"")</f>
        <v/>
      </c>
      <c r="R223" s="138" t="str">
        <f ca="1">IFERROR(INDIRECT(ADDRESS(COUNTIF($D$1:$D223,$D223)+3,COLUMN($AN222),4,1,$D223)),"")</f>
        <v/>
      </c>
      <c r="S223" s="138" t="str">
        <f t="shared" si="17"/>
        <v>Abweichung 150</v>
      </c>
      <c r="T223" s="138" t="str">
        <f ca="1">IFERROR(IF(OR(AND(U223="",V223=""),AND(U223=0,V223=0),AND(U223=CONCATENATE($D223,": "),V223=""),AND(U223=CONCATENATE($D223,": "),V223=0)),"",MAX(T$1:T222)+1),"")</f>
        <v/>
      </c>
      <c r="U223" s="138" t="str">
        <f ca="1">IFERROR(CONCATENATE($D223,": ",INDIRECT(ADDRESS(COUNTIF($D$1:$D223,$D223)+3,COLUMN($AP222),4,1,$D223))),"")</f>
        <v/>
      </c>
      <c r="V223" s="138" t="str">
        <f ca="1">IFERROR(INDIRECT(ADDRESS(COUNTIF($D$1:$D223,$D223)+3,COLUMN($AQ222),4,1,$D223)),"")</f>
        <v/>
      </c>
      <c r="W223" s="138"/>
      <c r="X223" s="138"/>
      <c r="Y223" s="138">
        <f t="shared" si="18"/>
        <v>0</v>
      </c>
      <c r="Z223" s="138" t="str">
        <f ca="1">IFERROR(IF(OR(AND(AA223="",AB223=""),AND(AA223=0,AB223=0),AND(AA223=CONCATENATE($D223,": "),AB223=""),AND(AA223=CONCATENATE($D223,": "),AB223=0)),"",MAX(Z$1:Z222)+1),"")</f>
        <v/>
      </c>
      <c r="AA223" s="138" t="str">
        <f ca="1">IFERROR(CONCATENATE($D223,": ",INDIRECT(ADDRESS(COUNTIF($D$1:$D223,$D223)+3,COLUMN($AS222),4,1,$D223))),"")</f>
        <v/>
      </c>
      <c r="AB223" s="138" t="str">
        <f ca="1">IFERROR(INDIRECT(ADDRESS(COUNTIF($D$1:$D223,$D223)+3,COLUMN($AT222),4,1,$D223)),"")</f>
        <v/>
      </c>
      <c r="AC223" s="138" t="str">
        <f t="shared" ca="1" si="19"/>
        <v/>
      </c>
      <c r="AD223" s="138" t="str">
        <f ca="1">IFERROR(IF(OR(AND(AE223="",AF223=""),AND(AE223=0,AF223=0),AND(AE223=CONCATENATE($D223,": "),AF223=""),AND(AE223=CONCATENATE($D223,": "),AF223=0)),"",MAX(AD$1:AD222)+1),"")</f>
        <v/>
      </c>
      <c r="AE223" s="138" t="str">
        <f ca="1">IFERROR(CONCATENATE($D223,": ",INDIRECT(ADDRESS(COUNTIF($D$1:$D223,$D223)+3,COLUMN($AV222),4,1,$D223))),"")</f>
        <v/>
      </c>
      <c r="AF223" s="138" t="str">
        <f ca="1">IFERROR(INDIRECT(ADDRESS(COUNTIF($D$1:$D223,$D223)+3,COLUMN($AW222),4,1,$D223)),"")</f>
        <v/>
      </c>
    </row>
    <row r="224" spans="4:32" x14ac:dyDescent="0.25">
      <c r="D224" s="138">
        <f t="shared" si="15"/>
        <v>0</v>
      </c>
      <c r="E224" s="138" t="str">
        <f>CONCATENATE("Hinweis ",COUNTIF($D$1:D223,D224)+1)</f>
        <v>Hinweis 151</v>
      </c>
      <c r="F224" s="138" t="str">
        <f ca="1">IFERROR(IF(OR(AND(G224="",H224=""),AND(G224=0,H224=0),AND(G224=CONCATENATE(D224,": "),H224=""),AND(G224=CONCATENATE(D224,": "),H224=0)),"",MAX(F$1:F223)+1),"")</f>
        <v/>
      </c>
      <c r="G224" s="138" t="str">
        <f ca="1">IFERROR(CONCATENATE($D224,": ",INDIRECT(ADDRESS(COUNTIF($D$1:$D224,$D224)+3,COLUMN($AG223),4,1,$D224))),"")</f>
        <v/>
      </c>
      <c r="H224" s="138" t="str">
        <f ca="1">IFERROR(INDIRECT(ADDRESS(COUNTIF($D$1:$D224,$D224)+3,COLUMN($AH223),4,1,$D224)),"")</f>
        <v/>
      </c>
      <c r="I224" s="138" t="str">
        <f>CONCATENATE("Abweichung ",COUNTIF($D$1:D223,D224)+1)</f>
        <v>Abweichung 151</v>
      </c>
      <c r="J224" s="138" t="str">
        <f ca="1">IFERROR(IF(OR(AND(K224="",L224=""),AND(K224=0,L224=0),AND(K224=CONCATENATE($D224,": "),L224=""),AND(K224=CONCATENATE($D224,": "),L224=0)),"",MAX(J$1:J223)+1),"")</f>
        <v/>
      </c>
      <c r="K224" s="138" t="str">
        <f ca="1">IFERROR(CONCATENATE($D224,": ",INDIRECT(ADDRESS(COUNTIF($D$1:$D224,$D224)+3,COLUMN($AJ223),4,1,$D224))),"")</f>
        <v/>
      </c>
      <c r="L224" s="138" t="str">
        <f ca="1">IFERROR(INDIRECT(ADDRESS(COUNTIF($D$1:$D224,$D224)+3,COLUMN($AK223),4,1,$D224)),"")</f>
        <v/>
      </c>
      <c r="M224" s="138"/>
      <c r="N224" s="138"/>
      <c r="O224" s="138" t="str">
        <f t="shared" si="16"/>
        <v>Hinweis 151</v>
      </c>
      <c r="P224" s="138" t="str">
        <f ca="1">IFERROR(IF(OR(AND(Q224="",R224=""),AND(Q224=0,R224=0),AND(Q224=CONCATENATE($D224,": "),R224=""),AND(Q224=CONCATENATE($D224,": "),R224=0)),"",MAX(P$1:P223)+1),"")</f>
        <v/>
      </c>
      <c r="Q224" s="138" t="str">
        <f ca="1">IFERROR(CONCATENATE($D224,": ",INDIRECT(ADDRESS(COUNTIF($D$1:$D224,$D224)+3,COLUMN($AM223),4,1,$D224))),"")</f>
        <v/>
      </c>
      <c r="R224" s="138" t="str">
        <f ca="1">IFERROR(INDIRECT(ADDRESS(COUNTIF($D$1:$D224,$D224)+3,COLUMN($AN223),4,1,$D224)),"")</f>
        <v/>
      </c>
      <c r="S224" s="138" t="str">
        <f t="shared" si="17"/>
        <v>Abweichung 151</v>
      </c>
      <c r="T224" s="138" t="str">
        <f ca="1">IFERROR(IF(OR(AND(U224="",V224=""),AND(U224=0,V224=0),AND(U224=CONCATENATE($D224,": "),V224=""),AND(U224=CONCATENATE($D224,": "),V224=0)),"",MAX(T$1:T223)+1),"")</f>
        <v/>
      </c>
      <c r="U224" s="138" t="str">
        <f ca="1">IFERROR(CONCATENATE($D224,": ",INDIRECT(ADDRESS(COUNTIF($D$1:$D224,$D224)+3,COLUMN($AP223),4,1,$D224))),"")</f>
        <v/>
      </c>
      <c r="V224" s="138" t="str">
        <f ca="1">IFERROR(INDIRECT(ADDRESS(COUNTIF($D$1:$D224,$D224)+3,COLUMN($AQ223),4,1,$D224)),"")</f>
        <v/>
      </c>
      <c r="W224" s="138"/>
      <c r="X224" s="138"/>
      <c r="Y224" s="138">
        <f t="shared" si="18"/>
        <v>0</v>
      </c>
      <c r="Z224" s="138" t="str">
        <f ca="1">IFERROR(IF(OR(AND(AA224="",AB224=""),AND(AA224=0,AB224=0),AND(AA224=CONCATENATE($D224,": "),AB224=""),AND(AA224=CONCATENATE($D224,": "),AB224=0)),"",MAX(Z$1:Z223)+1),"")</f>
        <v/>
      </c>
      <c r="AA224" s="138" t="str">
        <f ca="1">IFERROR(CONCATENATE($D224,": ",INDIRECT(ADDRESS(COUNTIF($D$1:$D224,$D224)+3,COLUMN($AS223),4,1,$D224))),"")</f>
        <v/>
      </c>
      <c r="AB224" s="138" t="str">
        <f ca="1">IFERROR(INDIRECT(ADDRESS(COUNTIF($D$1:$D224,$D224)+3,COLUMN($AT223),4,1,$D224)),"")</f>
        <v/>
      </c>
      <c r="AC224" s="138" t="str">
        <f t="shared" ca="1" si="19"/>
        <v/>
      </c>
      <c r="AD224" s="138" t="str">
        <f ca="1">IFERROR(IF(OR(AND(AE224="",AF224=""),AND(AE224=0,AF224=0),AND(AE224=CONCATENATE($D224,": "),AF224=""),AND(AE224=CONCATENATE($D224,": "),AF224=0)),"",MAX(AD$1:AD223)+1),"")</f>
        <v/>
      </c>
      <c r="AE224" s="138" t="str">
        <f ca="1">IFERROR(CONCATENATE($D224,": ",INDIRECT(ADDRESS(COUNTIF($D$1:$D224,$D224)+3,COLUMN($AV223),4,1,$D224))),"")</f>
        <v/>
      </c>
      <c r="AF224" s="138" t="str">
        <f ca="1">IFERROR(INDIRECT(ADDRESS(COUNTIF($D$1:$D224,$D224)+3,COLUMN($AW223),4,1,$D224)),"")</f>
        <v/>
      </c>
    </row>
    <row r="225" spans="4:32" x14ac:dyDescent="0.25">
      <c r="D225" s="138">
        <f t="shared" si="15"/>
        <v>0</v>
      </c>
      <c r="E225" s="138" t="str">
        <f>CONCATENATE("Hinweis ",COUNTIF($D$1:D224,D225)+1)</f>
        <v>Hinweis 152</v>
      </c>
      <c r="F225" s="138" t="str">
        <f ca="1">IFERROR(IF(OR(AND(G225="",H225=""),AND(G225=0,H225=0),AND(G225=CONCATENATE(D225,": "),H225=""),AND(G225=CONCATENATE(D225,": "),H225=0)),"",MAX(F$1:F224)+1),"")</f>
        <v/>
      </c>
      <c r="G225" s="138" t="str">
        <f ca="1">IFERROR(CONCATENATE($D225,": ",INDIRECT(ADDRESS(COUNTIF($D$1:$D225,$D225)+3,COLUMN($AG224),4,1,$D225))),"")</f>
        <v/>
      </c>
      <c r="H225" s="138" t="str">
        <f ca="1">IFERROR(INDIRECT(ADDRESS(COUNTIF($D$1:$D225,$D225)+3,COLUMN($AH224),4,1,$D225)),"")</f>
        <v/>
      </c>
      <c r="I225" s="138" t="str">
        <f>CONCATENATE("Abweichung ",COUNTIF($D$1:D224,D225)+1)</f>
        <v>Abweichung 152</v>
      </c>
      <c r="J225" s="138" t="str">
        <f ca="1">IFERROR(IF(OR(AND(K225="",L225=""),AND(K225=0,L225=0),AND(K225=CONCATENATE($D225,": "),L225=""),AND(K225=CONCATENATE($D225,": "),L225=0)),"",MAX(J$1:J224)+1),"")</f>
        <v/>
      </c>
      <c r="K225" s="138" t="str">
        <f ca="1">IFERROR(CONCATENATE($D225,": ",INDIRECT(ADDRESS(COUNTIF($D$1:$D225,$D225)+3,COLUMN($AJ224),4,1,$D225))),"")</f>
        <v/>
      </c>
      <c r="L225" s="138" t="str">
        <f ca="1">IFERROR(INDIRECT(ADDRESS(COUNTIF($D$1:$D225,$D225)+3,COLUMN($AK224),4,1,$D225)),"")</f>
        <v/>
      </c>
      <c r="M225" s="138"/>
      <c r="N225" s="138"/>
      <c r="O225" s="138" t="str">
        <f t="shared" si="16"/>
        <v>Hinweis 152</v>
      </c>
      <c r="P225" s="138" t="str">
        <f ca="1">IFERROR(IF(OR(AND(Q225="",R225=""),AND(Q225=0,R225=0),AND(Q225=CONCATENATE($D225,": "),R225=""),AND(Q225=CONCATENATE($D225,": "),R225=0)),"",MAX(P$1:P224)+1),"")</f>
        <v/>
      </c>
      <c r="Q225" s="138" t="str">
        <f ca="1">IFERROR(CONCATENATE($D225,": ",INDIRECT(ADDRESS(COUNTIF($D$1:$D225,$D225)+3,COLUMN($AM224),4,1,$D225))),"")</f>
        <v/>
      </c>
      <c r="R225" s="138" t="str">
        <f ca="1">IFERROR(INDIRECT(ADDRESS(COUNTIF($D$1:$D225,$D225)+3,COLUMN($AN224),4,1,$D225)),"")</f>
        <v/>
      </c>
      <c r="S225" s="138" t="str">
        <f t="shared" si="17"/>
        <v>Abweichung 152</v>
      </c>
      <c r="T225" s="138" t="str">
        <f ca="1">IFERROR(IF(OR(AND(U225="",V225=""),AND(U225=0,V225=0),AND(U225=CONCATENATE($D225,": "),V225=""),AND(U225=CONCATENATE($D225,": "),V225=0)),"",MAX(T$1:T224)+1),"")</f>
        <v/>
      </c>
      <c r="U225" s="138" t="str">
        <f ca="1">IFERROR(CONCATENATE($D225,": ",INDIRECT(ADDRESS(COUNTIF($D$1:$D225,$D225)+3,COLUMN($AP224),4,1,$D225))),"")</f>
        <v/>
      </c>
      <c r="V225" s="138" t="str">
        <f ca="1">IFERROR(INDIRECT(ADDRESS(COUNTIF($D$1:$D225,$D225)+3,COLUMN($AQ224),4,1,$D225)),"")</f>
        <v/>
      </c>
      <c r="W225" s="138"/>
      <c r="X225" s="138"/>
      <c r="Y225" s="138">
        <f t="shared" si="18"/>
        <v>0</v>
      </c>
      <c r="Z225" s="138" t="str">
        <f ca="1">IFERROR(IF(OR(AND(AA225="",AB225=""),AND(AA225=0,AB225=0),AND(AA225=CONCATENATE($D225,": "),AB225=""),AND(AA225=CONCATENATE($D225,": "),AB225=0)),"",MAX(Z$1:Z224)+1),"")</f>
        <v/>
      </c>
      <c r="AA225" s="138" t="str">
        <f ca="1">IFERROR(CONCATENATE($D225,": ",INDIRECT(ADDRESS(COUNTIF($D$1:$D225,$D225)+3,COLUMN($AS224),4,1,$D225))),"")</f>
        <v/>
      </c>
      <c r="AB225" s="138" t="str">
        <f ca="1">IFERROR(INDIRECT(ADDRESS(COUNTIF($D$1:$D225,$D225)+3,COLUMN($AT224),4,1,$D225)),"")</f>
        <v/>
      </c>
      <c r="AC225" s="138" t="str">
        <f t="shared" ca="1" si="19"/>
        <v/>
      </c>
      <c r="AD225" s="138" t="str">
        <f ca="1">IFERROR(IF(OR(AND(AE225="",AF225=""),AND(AE225=0,AF225=0),AND(AE225=CONCATENATE($D225,": "),AF225=""),AND(AE225=CONCATENATE($D225,": "),AF225=0)),"",MAX(AD$1:AD224)+1),"")</f>
        <v/>
      </c>
      <c r="AE225" s="138" t="str">
        <f ca="1">IFERROR(CONCATENATE($D225,": ",INDIRECT(ADDRESS(COUNTIF($D$1:$D225,$D225)+3,COLUMN($AV224),4,1,$D225))),"")</f>
        <v/>
      </c>
      <c r="AF225" s="138" t="str">
        <f ca="1">IFERROR(INDIRECT(ADDRESS(COUNTIF($D$1:$D225,$D225)+3,COLUMN($AW224),4,1,$D225)),"")</f>
        <v/>
      </c>
    </row>
    <row r="226" spans="4:32" x14ac:dyDescent="0.25">
      <c r="D226" s="138">
        <f t="shared" si="15"/>
        <v>0</v>
      </c>
      <c r="E226" s="138" t="str">
        <f>CONCATENATE("Hinweis ",COUNTIF($D$1:D225,D226)+1)</f>
        <v>Hinweis 153</v>
      </c>
      <c r="F226" s="138" t="str">
        <f ca="1">IFERROR(IF(OR(AND(G226="",H226=""),AND(G226=0,H226=0),AND(G226=CONCATENATE(D226,": "),H226=""),AND(G226=CONCATENATE(D226,": "),H226=0)),"",MAX(F$1:F225)+1),"")</f>
        <v/>
      </c>
      <c r="G226" s="138" t="str">
        <f ca="1">IFERROR(CONCATENATE($D226,": ",INDIRECT(ADDRESS(COUNTIF($D$1:$D226,$D226)+3,COLUMN($AG225),4,1,$D226))),"")</f>
        <v/>
      </c>
      <c r="H226" s="138" t="str">
        <f ca="1">IFERROR(INDIRECT(ADDRESS(COUNTIF($D$1:$D226,$D226)+3,COLUMN($AH225),4,1,$D226)),"")</f>
        <v/>
      </c>
      <c r="I226" s="138" t="str">
        <f>CONCATENATE("Abweichung ",COUNTIF($D$1:D225,D226)+1)</f>
        <v>Abweichung 153</v>
      </c>
      <c r="J226" s="138" t="str">
        <f ca="1">IFERROR(IF(OR(AND(K226="",L226=""),AND(K226=0,L226=0),AND(K226=CONCATENATE($D226,": "),L226=""),AND(K226=CONCATENATE($D226,": "),L226=0)),"",MAX(J$1:J225)+1),"")</f>
        <v/>
      </c>
      <c r="K226" s="138" t="str">
        <f ca="1">IFERROR(CONCATENATE($D226,": ",INDIRECT(ADDRESS(COUNTIF($D$1:$D226,$D226)+3,COLUMN($AJ225),4,1,$D226))),"")</f>
        <v/>
      </c>
      <c r="L226" s="138" t="str">
        <f ca="1">IFERROR(INDIRECT(ADDRESS(COUNTIF($D$1:$D226,$D226)+3,COLUMN($AK225),4,1,$D226)),"")</f>
        <v/>
      </c>
      <c r="M226" s="138"/>
      <c r="N226" s="138"/>
      <c r="O226" s="138" t="str">
        <f t="shared" si="16"/>
        <v>Hinweis 153</v>
      </c>
      <c r="P226" s="138" t="str">
        <f ca="1">IFERROR(IF(OR(AND(Q226="",R226=""),AND(Q226=0,R226=0),AND(Q226=CONCATENATE($D226,": "),R226=""),AND(Q226=CONCATENATE($D226,": "),R226=0)),"",MAX(P$1:P225)+1),"")</f>
        <v/>
      </c>
      <c r="Q226" s="138" t="str">
        <f ca="1">IFERROR(CONCATENATE($D226,": ",INDIRECT(ADDRESS(COUNTIF($D$1:$D226,$D226)+3,COLUMN($AM225),4,1,$D226))),"")</f>
        <v/>
      </c>
      <c r="R226" s="138" t="str">
        <f ca="1">IFERROR(INDIRECT(ADDRESS(COUNTIF($D$1:$D226,$D226)+3,COLUMN($AN225),4,1,$D226)),"")</f>
        <v/>
      </c>
      <c r="S226" s="138" t="str">
        <f t="shared" si="17"/>
        <v>Abweichung 153</v>
      </c>
      <c r="T226" s="138" t="str">
        <f ca="1">IFERROR(IF(OR(AND(U226="",V226=""),AND(U226=0,V226=0),AND(U226=CONCATENATE($D226,": "),V226=""),AND(U226=CONCATENATE($D226,": "),V226=0)),"",MAX(T$1:T225)+1),"")</f>
        <v/>
      </c>
      <c r="U226" s="138" t="str">
        <f ca="1">IFERROR(CONCATENATE($D226,": ",INDIRECT(ADDRESS(COUNTIF($D$1:$D226,$D226)+3,COLUMN($AP225),4,1,$D226))),"")</f>
        <v/>
      </c>
      <c r="V226" s="138" t="str">
        <f ca="1">IFERROR(INDIRECT(ADDRESS(COUNTIF($D$1:$D226,$D226)+3,COLUMN($AQ225),4,1,$D226)),"")</f>
        <v/>
      </c>
      <c r="W226" s="138"/>
      <c r="X226" s="138"/>
      <c r="Y226" s="138">
        <f t="shared" si="18"/>
        <v>0</v>
      </c>
      <c r="Z226" s="138" t="str">
        <f ca="1">IFERROR(IF(OR(AND(AA226="",AB226=""),AND(AA226=0,AB226=0),AND(AA226=CONCATENATE($D226,": "),AB226=""),AND(AA226=CONCATENATE($D226,": "),AB226=0)),"",MAX(Z$1:Z225)+1),"")</f>
        <v/>
      </c>
      <c r="AA226" s="138" t="str">
        <f ca="1">IFERROR(CONCATENATE($D226,": ",INDIRECT(ADDRESS(COUNTIF($D$1:$D226,$D226)+3,COLUMN($AS225),4,1,$D226))),"")</f>
        <v/>
      </c>
      <c r="AB226" s="138" t="str">
        <f ca="1">IFERROR(INDIRECT(ADDRESS(COUNTIF($D$1:$D226,$D226)+3,COLUMN($AT225),4,1,$D226)),"")</f>
        <v/>
      </c>
      <c r="AC226" s="138" t="str">
        <f t="shared" ca="1" si="19"/>
        <v/>
      </c>
      <c r="AD226" s="138" t="str">
        <f ca="1">IFERROR(IF(OR(AND(AE226="",AF226=""),AND(AE226=0,AF226=0),AND(AE226=CONCATENATE($D226,": "),AF226=""),AND(AE226=CONCATENATE($D226,": "),AF226=0)),"",MAX(AD$1:AD225)+1),"")</f>
        <v/>
      </c>
      <c r="AE226" s="138" t="str">
        <f ca="1">IFERROR(CONCATENATE($D226,": ",INDIRECT(ADDRESS(COUNTIF($D$1:$D226,$D226)+3,COLUMN($AV225),4,1,$D226))),"")</f>
        <v/>
      </c>
      <c r="AF226" s="138" t="str">
        <f ca="1">IFERROR(INDIRECT(ADDRESS(COUNTIF($D$1:$D226,$D226)+3,COLUMN($AW225),4,1,$D226)),"")</f>
        <v/>
      </c>
    </row>
    <row r="227" spans="4:32" x14ac:dyDescent="0.25">
      <c r="D227" s="138">
        <f t="shared" si="15"/>
        <v>0</v>
      </c>
      <c r="E227" s="138" t="str">
        <f>CONCATENATE("Hinweis ",COUNTIF($D$1:D226,D227)+1)</f>
        <v>Hinweis 154</v>
      </c>
      <c r="F227" s="138" t="str">
        <f ca="1">IFERROR(IF(OR(AND(G227="",H227=""),AND(G227=0,H227=0),AND(G227=CONCATENATE(D227,": "),H227=""),AND(G227=CONCATENATE(D227,": "),H227=0)),"",MAX(F$1:F226)+1),"")</f>
        <v/>
      </c>
      <c r="G227" s="138" t="str">
        <f ca="1">IFERROR(CONCATENATE($D227,": ",INDIRECT(ADDRESS(COUNTIF($D$1:$D227,$D227)+3,COLUMN($AG226),4,1,$D227))),"")</f>
        <v/>
      </c>
      <c r="H227" s="138" t="str">
        <f ca="1">IFERROR(INDIRECT(ADDRESS(COUNTIF($D$1:$D227,$D227)+3,COLUMN($AH226),4,1,$D227)),"")</f>
        <v/>
      </c>
      <c r="I227" s="138" t="str">
        <f>CONCATENATE("Abweichung ",COUNTIF($D$1:D226,D227)+1)</f>
        <v>Abweichung 154</v>
      </c>
      <c r="J227" s="138" t="str">
        <f ca="1">IFERROR(IF(OR(AND(K227="",L227=""),AND(K227=0,L227=0),AND(K227=CONCATENATE($D227,": "),L227=""),AND(K227=CONCATENATE($D227,": "),L227=0)),"",MAX(J$1:J226)+1),"")</f>
        <v/>
      </c>
      <c r="K227" s="138" t="str">
        <f ca="1">IFERROR(CONCATENATE($D227,": ",INDIRECT(ADDRESS(COUNTIF($D$1:$D227,$D227)+3,COLUMN($AJ226),4,1,$D227))),"")</f>
        <v/>
      </c>
      <c r="L227" s="138" t="str">
        <f ca="1">IFERROR(INDIRECT(ADDRESS(COUNTIF($D$1:$D227,$D227)+3,COLUMN($AK226),4,1,$D227)),"")</f>
        <v/>
      </c>
      <c r="M227" s="138"/>
      <c r="N227" s="138"/>
      <c r="O227" s="138" t="str">
        <f t="shared" si="16"/>
        <v>Hinweis 154</v>
      </c>
      <c r="P227" s="138" t="str">
        <f ca="1">IFERROR(IF(OR(AND(Q227="",R227=""),AND(Q227=0,R227=0),AND(Q227=CONCATENATE($D227,": "),R227=""),AND(Q227=CONCATENATE($D227,": "),R227=0)),"",MAX(P$1:P226)+1),"")</f>
        <v/>
      </c>
      <c r="Q227" s="138" t="str">
        <f ca="1">IFERROR(CONCATENATE($D227,": ",INDIRECT(ADDRESS(COUNTIF($D$1:$D227,$D227)+3,COLUMN($AM226),4,1,$D227))),"")</f>
        <v/>
      </c>
      <c r="R227" s="138" t="str">
        <f ca="1">IFERROR(INDIRECT(ADDRESS(COUNTIF($D$1:$D227,$D227)+3,COLUMN($AN226),4,1,$D227)),"")</f>
        <v/>
      </c>
      <c r="S227" s="138" t="str">
        <f t="shared" si="17"/>
        <v>Abweichung 154</v>
      </c>
      <c r="T227" s="138" t="str">
        <f ca="1">IFERROR(IF(OR(AND(U227="",V227=""),AND(U227=0,V227=0),AND(U227=CONCATENATE($D227,": "),V227=""),AND(U227=CONCATENATE($D227,": "),V227=0)),"",MAX(T$1:T226)+1),"")</f>
        <v/>
      </c>
      <c r="U227" s="138" t="str">
        <f ca="1">IFERROR(CONCATENATE($D227,": ",INDIRECT(ADDRESS(COUNTIF($D$1:$D227,$D227)+3,COLUMN($AP226),4,1,$D227))),"")</f>
        <v/>
      </c>
      <c r="V227" s="138" t="str">
        <f ca="1">IFERROR(INDIRECT(ADDRESS(COUNTIF($D$1:$D227,$D227)+3,COLUMN($AQ226),4,1,$D227)),"")</f>
        <v/>
      </c>
      <c r="W227" s="138"/>
      <c r="X227" s="138"/>
      <c r="Y227" s="138">
        <f t="shared" si="18"/>
        <v>0</v>
      </c>
      <c r="Z227" s="138" t="str">
        <f ca="1">IFERROR(IF(OR(AND(AA227="",AB227=""),AND(AA227=0,AB227=0),AND(AA227=CONCATENATE($D227,": "),AB227=""),AND(AA227=CONCATENATE($D227,": "),AB227=0)),"",MAX(Z$1:Z226)+1),"")</f>
        <v/>
      </c>
      <c r="AA227" s="138" t="str">
        <f ca="1">IFERROR(CONCATENATE($D227,": ",INDIRECT(ADDRESS(COUNTIF($D$1:$D227,$D227)+3,COLUMN($AS226),4,1,$D227))),"")</f>
        <v/>
      </c>
      <c r="AB227" s="138" t="str">
        <f ca="1">IFERROR(INDIRECT(ADDRESS(COUNTIF($D$1:$D227,$D227)+3,COLUMN($AT226),4,1,$D227)),"")</f>
        <v/>
      </c>
      <c r="AC227" s="138" t="str">
        <f t="shared" ca="1" si="19"/>
        <v/>
      </c>
      <c r="AD227" s="138" t="str">
        <f ca="1">IFERROR(IF(OR(AND(AE227="",AF227=""),AND(AE227=0,AF227=0),AND(AE227=CONCATENATE($D227,": "),AF227=""),AND(AE227=CONCATENATE($D227,": "),AF227=0)),"",MAX(AD$1:AD226)+1),"")</f>
        <v/>
      </c>
      <c r="AE227" s="138" t="str">
        <f ca="1">IFERROR(CONCATENATE($D227,": ",INDIRECT(ADDRESS(COUNTIF($D$1:$D227,$D227)+3,COLUMN($AV226),4,1,$D227))),"")</f>
        <v/>
      </c>
      <c r="AF227" s="138" t="str">
        <f ca="1">IFERROR(INDIRECT(ADDRESS(COUNTIF($D$1:$D227,$D227)+3,COLUMN($AW226),4,1,$D227)),"")</f>
        <v/>
      </c>
    </row>
    <row r="228" spans="4:32" x14ac:dyDescent="0.25">
      <c r="D228" s="138">
        <f t="shared" si="15"/>
        <v>0</v>
      </c>
      <c r="E228" s="138" t="str">
        <f>CONCATENATE("Hinweis ",COUNTIF($D$1:D227,D228)+1)</f>
        <v>Hinweis 155</v>
      </c>
      <c r="F228" s="138" t="str">
        <f ca="1">IFERROR(IF(OR(AND(G228="",H228=""),AND(G228=0,H228=0),AND(G228=CONCATENATE(D228,": "),H228=""),AND(G228=CONCATENATE(D228,": "),H228=0)),"",MAX(F$1:F227)+1),"")</f>
        <v/>
      </c>
      <c r="G228" s="138" t="str">
        <f ca="1">IFERROR(CONCATENATE($D228,": ",INDIRECT(ADDRESS(COUNTIF($D$1:$D228,$D228)+3,COLUMN($AG227),4,1,$D228))),"")</f>
        <v/>
      </c>
      <c r="H228" s="138" t="str">
        <f ca="1">IFERROR(INDIRECT(ADDRESS(COUNTIF($D$1:$D228,$D228)+3,COLUMN($AH227),4,1,$D228)),"")</f>
        <v/>
      </c>
      <c r="I228" s="138" t="str">
        <f>CONCATENATE("Abweichung ",COUNTIF($D$1:D227,D228)+1)</f>
        <v>Abweichung 155</v>
      </c>
      <c r="J228" s="138" t="str">
        <f ca="1">IFERROR(IF(OR(AND(K228="",L228=""),AND(K228=0,L228=0),AND(K228=CONCATENATE($D228,": "),L228=""),AND(K228=CONCATENATE($D228,": "),L228=0)),"",MAX(J$1:J227)+1),"")</f>
        <v/>
      </c>
      <c r="K228" s="138" t="str">
        <f ca="1">IFERROR(CONCATENATE($D228,": ",INDIRECT(ADDRESS(COUNTIF($D$1:$D228,$D228)+3,COLUMN($AJ227),4,1,$D228))),"")</f>
        <v/>
      </c>
      <c r="L228" s="138" t="str">
        <f ca="1">IFERROR(INDIRECT(ADDRESS(COUNTIF($D$1:$D228,$D228)+3,COLUMN($AK227),4,1,$D228)),"")</f>
        <v/>
      </c>
      <c r="M228" s="138"/>
      <c r="N228" s="138"/>
      <c r="O228" s="138" t="str">
        <f t="shared" si="16"/>
        <v>Hinweis 155</v>
      </c>
      <c r="P228" s="138" t="str">
        <f ca="1">IFERROR(IF(OR(AND(Q228="",R228=""),AND(Q228=0,R228=0),AND(Q228=CONCATENATE($D228,": "),R228=""),AND(Q228=CONCATENATE($D228,": "),R228=0)),"",MAX(P$1:P227)+1),"")</f>
        <v/>
      </c>
      <c r="Q228" s="138" t="str">
        <f ca="1">IFERROR(CONCATENATE($D228,": ",INDIRECT(ADDRESS(COUNTIF($D$1:$D228,$D228)+3,COLUMN($AM227),4,1,$D228))),"")</f>
        <v/>
      </c>
      <c r="R228" s="138" t="str">
        <f ca="1">IFERROR(INDIRECT(ADDRESS(COUNTIF($D$1:$D228,$D228)+3,COLUMN($AN227),4,1,$D228)),"")</f>
        <v/>
      </c>
      <c r="S228" s="138" t="str">
        <f t="shared" si="17"/>
        <v>Abweichung 155</v>
      </c>
      <c r="T228" s="138" t="str">
        <f ca="1">IFERROR(IF(OR(AND(U228="",V228=""),AND(U228=0,V228=0),AND(U228=CONCATENATE($D228,": "),V228=""),AND(U228=CONCATENATE($D228,": "),V228=0)),"",MAX(T$1:T227)+1),"")</f>
        <v/>
      </c>
      <c r="U228" s="138" t="str">
        <f ca="1">IFERROR(CONCATENATE($D228,": ",INDIRECT(ADDRESS(COUNTIF($D$1:$D228,$D228)+3,COLUMN($AP227),4,1,$D228))),"")</f>
        <v/>
      </c>
      <c r="V228" s="138" t="str">
        <f ca="1">IFERROR(INDIRECT(ADDRESS(COUNTIF($D$1:$D228,$D228)+3,COLUMN($AQ227),4,1,$D228)),"")</f>
        <v/>
      </c>
      <c r="W228" s="138"/>
      <c r="X228" s="138"/>
      <c r="Y228" s="138">
        <f t="shared" si="18"/>
        <v>0</v>
      </c>
      <c r="Z228" s="138" t="str">
        <f ca="1">IFERROR(IF(OR(AND(AA228="",AB228=""),AND(AA228=0,AB228=0),AND(AA228=CONCATENATE($D228,": "),AB228=""),AND(AA228=CONCATENATE($D228,": "),AB228=0)),"",MAX(Z$1:Z227)+1),"")</f>
        <v/>
      </c>
      <c r="AA228" s="138" t="str">
        <f ca="1">IFERROR(CONCATENATE($D228,": ",INDIRECT(ADDRESS(COUNTIF($D$1:$D228,$D228)+3,COLUMN($AS227),4,1,$D228))),"")</f>
        <v/>
      </c>
      <c r="AB228" s="138" t="str">
        <f ca="1">IFERROR(INDIRECT(ADDRESS(COUNTIF($D$1:$D228,$D228)+3,COLUMN($AT227),4,1,$D228)),"")</f>
        <v/>
      </c>
      <c r="AC228" s="138" t="str">
        <f t="shared" ca="1" si="19"/>
        <v/>
      </c>
      <c r="AD228" s="138" t="str">
        <f ca="1">IFERROR(IF(OR(AND(AE228="",AF228=""),AND(AE228=0,AF228=0),AND(AE228=CONCATENATE($D228,": "),AF228=""),AND(AE228=CONCATENATE($D228,": "),AF228=0)),"",MAX(AD$1:AD227)+1),"")</f>
        <v/>
      </c>
      <c r="AE228" s="138" t="str">
        <f ca="1">IFERROR(CONCATENATE($D228,": ",INDIRECT(ADDRESS(COUNTIF($D$1:$D228,$D228)+3,COLUMN($AV227),4,1,$D228))),"")</f>
        <v/>
      </c>
      <c r="AF228" s="138" t="str">
        <f ca="1">IFERROR(INDIRECT(ADDRESS(COUNTIF($D$1:$D228,$D228)+3,COLUMN($AW227),4,1,$D228)),"")</f>
        <v/>
      </c>
    </row>
    <row r="229" spans="4:32" x14ac:dyDescent="0.25">
      <c r="D229" s="138">
        <f t="shared" si="15"/>
        <v>0</v>
      </c>
      <c r="E229" s="138" t="str">
        <f>CONCATENATE("Hinweis ",COUNTIF($D$1:D228,D229)+1)</f>
        <v>Hinweis 156</v>
      </c>
      <c r="F229" s="138" t="str">
        <f ca="1">IFERROR(IF(OR(AND(G229="",H229=""),AND(G229=0,H229=0),AND(G229=CONCATENATE(D229,": "),H229=""),AND(G229=CONCATENATE(D229,": "),H229=0)),"",MAX(F$1:F228)+1),"")</f>
        <v/>
      </c>
      <c r="G229" s="138" t="str">
        <f ca="1">IFERROR(CONCATENATE($D229,": ",INDIRECT(ADDRESS(COUNTIF($D$1:$D229,$D229)+3,COLUMN($AG228),4,1,$D229))),"")</f>
        <v/>
      </c>
      <c r="H229" s="138" t="str">
        <f ca="1">IFERROR(INDIRECT(ADDRESS(COUNTIF($D$1:$D229,$D229)+3,COLUMN($AH228),4,1,$D229)),"")</f>
        <v/>
      </c>
      <c r="I229" s="138" t="str">
        <f>CONCATENATE("Abweichung ",COUNTIF($D$1:D228,D229)+1)</f>
        <v>Abweichung 156</v>
      </c>
      <c r="J229" s="138" t="str">
        <f ca="1">IFERROR(IF(OR(AND(K229="",L229=""),AND(K229=0,L229=0),AND(K229=CONCATENATE($D229,": "),L229=""),AND(K229=CONCATENATE($D229,": "),L229=0)),"",MAX(J$1:J228)+1),"")</f>
        <v/>
      </c>
      <c r="K229" s="138" t="str">
        <f ca="1">IFERROR(CONCATENATE($D229,": ",INDIRECT(ADDRESS(COUNTIF($D$1:$D229,$D229)+3,COLUMN($AJ228),4,1,$D229))),"")</f>
        <v/>
      </c>
      <c r="L229" s="138" t="str">
        <f ca="1">IFERROR(INDIRECT(ADDRESS(COUNTIF($D$1:$D229,$D229)+3,COLUMN($AK228),4,1,$D229)),"")</f>
        <v/>
      </c>
      <c r="M229" s="138"/>
      <c r="N229" s="138"/>
      <c r="O229" s="138" t="str">
        <f t="shared" si="16"/>
        <v>Hinweis 156</v>
      </c>
      <c r="P229" s="138" t="str">
        <f ca="1">IFERROR(IF(OR(AND(Q229="",R229=""),AND(Q229=0,R229=0),AND(Q229=CONCATENATE($D229,": "),R229=""),AND(Q229=CONCATENATE($D229,": "),R229=0)),"",MAX(P$1:P228)+1),"")</f>
        <v/>
      </c>
      <c r="Q229" s="138" t="str">
        <f ca="1">IFERROR(CONCATENATE($D229,": ",INDIRECT(ADDRESS(COUNTIF($D$1:$D229,$D229)+3,COLUMN($AM228),4,1,$D229))),"")</f>
        <v/>
      </c>
      <c r="R229" s="138" t="str">
        <f ca="1">IFERROR(INDIRECT(ADDRESS(COUNTIF($D$1:$D229,$D229)+3,COLUMN($AN228),4,1,$D229)),"")</f>
        <v/>
      </c>
      <c r="S229" s="138" t="str">
        <f t="shared" si="17"/>
        <v>Abweichung 156</v>
      </c>
      <c r="T229" s="138" t="str">
        <f ca="1">IFERROR(IF(OR(AND(U229="",V229=""),AND(U229=0,V229=0),AND(U229=CONCATENATE($D229,": "),V229=""),AND(U229=CONCATENATE($D229,": "),V229=0)),"",MAX(T$1:T228)+1),"")</f>
        <v/>
      </c>
      <c r="U229" s="138" t="str">
        <f ca="1">IFERROR(CONCATENATE($D229,": ",INDIRECT(ADDRESS(COUNTIF($D$1:$D229,$D229)+3,COLUMN($AP228),4,1,$D229))),"")</f>
        <v/>
      </c>
      <c r="V229" s="138" t="str">
        <f ca="1">IFERROR(INDIRECT(ADDRESS(COUNTIF($D$1:$D229,$D229)+3,COLUMN($AQ228),4,1,$D229)),"")</f>
        <v/>
      </c>
      <c r="W229" s="138"/>
      <c r="X229" s="138"/>
      <c r="Y229" s="138">
        <f t="shared" si="18"/>
        <v>0</v>
      </c>
      <c r="Z229" s="138" t="str">
        <f ca="1">IFERROR(IF(OR(AND(AA229="",AB229=""),AND(AA229=0,AB229=0),AND(AA229=CONCATENATE($D229,": "),AB229=""),AND(AA229=CONCATENATE($D229,": "),AB229=0)),"",MAX(Z$1:Z228)+1),"")</f>
        <v/>
      </c>
      <c r="AA229" s="138" t="str">
        <f ca="1">IFERROR(CONCATENATE($D229,": ",INDIRECT(ADDRESS(COUNTIF($D$1:$D229,$D229)+3,COLUMN($AS228),4,1,$D229))),"")</f>
        <v/>
      </c>
      <c r="AB229" s="138" t="str">
        <f ca="1">IFERROR(INDIRECT(ADDRESS(COUNTIF($D$1:$D229,$D229)+3,COLUMN($AT228),4,1,$D229)),"")</f>
        <v/>
      </c>
      <c r="AC229" s="138" t="str">
        <f t="shared" ca="1" si="19"/>
        <v/>
      </c>
      <c r="AD229" s="138" t="str">
        <f ca="1">IFERROR(IF(OR(AND(AE229="",AF229=""),AND(AE229=0,AF229=0),AND(AE229=CONCATENATE($D229,": "),AF229=""),AND(AE229=CONCATENATE($D229,": "),AF229=0)),"",MAX(AD$1:AD228)+1),"")</f>
        <v/>
      </c>
      <c r="AE229" s="138" t="str">
        <f ca="1">IFERROR(CONCATENATE($D229,": ",INDIRECT(ADDRESS(COUNTIF($D$1:$D229,$D229)+3,COLUMN($AV228),4,1,$D229))),"")</f>
        <v/>
      </c>
      <c r="AF229" s="138" t="str">
        <f ca="1">IFERROR(INDIRECT(ADDRESS(COUNTIF($D$1:$D229,$D229)+3,COLUMN($AW228),4,1,$D229)),"")</f>
        <v/>
      </c>
    </row>
    <row r="230" spans="4:32" x14ac:dyDescent="0.25">
      <c r="D230" s="138">
        <f t="shared" si="15"/>
        <v>0</v>
      </c>
      <c r="E230" s="138" t="str">
        <f>CONCATENATE("Hinweis ",COUNTIF($D$1:D229,D230)+1)</f>
        <v>Hinweis 157</v>
      </c>
      <c r="F230" s="138" t="str">
        <f ca="1">IFERROR(IF(OR(AND(G230="",H230=""),AND(G230=0,H230=0),AND(G230=CONCATENATE(D230,": "),H230=""),AND(G230=CONCATENATE(D230,": "),H230=0)),"",MAX(F$1:F229)+1),"")</f>
        <v/>
      </c>
      <c r="G230" s="138" t="str">
        <f ca="1">IFERROR(CONCATENATE($D230,": ",INDIRECT(ADDRESS(COUNTIF($D$1:$D230,$D230)+3,COLUMN($AG229),4,1,$D230))),"")</f>
        <v/>
      </c>
      <c r="H230" s="138" t="str">
        <f ca="1">IFERROR(INDIRECT(ADDRESS(COUNTIF($D$1:$D230,$D230)+3,COLUMN($AH229),4,1,$D230)),"")</f>
        <v/>
      </c>
      <c r="I230" s="138" t="str">
        <f>CONCATENATE("Abweichung ",COUNTIF($D$1:D229,D230)+1)</f>
        <v>Abweichung 157</v>
      </c>
      <c r="J230" s="138" t="str">
        <f ca="1">IFERROR(IF(OR(AND(K230="",L230=""),AND(K230=0,L230=0),AND(K230=CONCATENATE($D230,": "),L230=""),AND(K230=CONCATENATE($D230,": "),L230=0)),"",MAX(J$1:J229)+1),"")</f>
        <v/>
      </c>
      <c r="K230" s="138" t="str">
        <f ca="1">IFERROR(CONCATENATE($D230,": ",INDIRECT(ADDRESS(COUNTIF($D$1:$D230,$D230)+3,COLUMN($AJ229),4,1,$D230))),"")</f>
        <v/>
      </c>
      <c r="L230" s="138" t="str">
        <f ca="1">IFERROR(INDIRECT(ADDRESS(COUNTIF($D$1:$D230,$D230)+3,COLUMN($AK229),4,1,$D230)),"")</f>
        <v/>
      </c>
      <c r="M230" s="138"/>
      <c r="N230" s="138"/>
      <c r="O230" s="138" t="str">
        <f t="shared" si="16"/>
        <v>Hinweis 157</v>
      </c>
      <c r="P230" s="138" t="str">
        <f ca="1">IFERROR(IF(OR(AND(Q230="",R230=""),AND(Q230=0,R230=0),AND(Q230=CONCATENATE($D230,": "),R230=""),AND(Q230=CONCATENATE($D230,": "),R230=0)),"",MAX(P$1:P229)+1),"")</f>
        <v/>
      </c>
      <c r="Q230" s="138" t="str">
        <f ca="1">IFERROR(CONCATENATE($D230,": ",INDIRECT(ADDRESS(COUNTIF($D$1:$D230,$D230)+3,COLUMN($AM229),4,1,$D230))),"")</f>
        <v/>
      </c>
      <c r="R230" s="138" t="str">
        <f ca="1">IFERROR(INDIRECT(ADDRESS(COUNTIF($D$1:$D230,$D230)+3,COLUMN($AN229),4,1,$D230)),"")</f>
        <v/>
      </c>
      <c r="S230" s="138" t="str">
        <f t="shared" si="17"/>
        <v>Abweichung 157</v>
      </c>
      <c r="T230" s="138" t="str">
        <f ca="1">IFERROR(IF(OR(AND(U230="",V230=""),AND(U230=0,V230=0),AND(U230=CONCATENATE($D230,": "),V230=""),AND(U230=CONCATENATE($D230,": "),V230=0)),"",MAX(T$1:T229)+1),"")</f>
        <v/>
      </c>
      <c r="U230" s="138" t="str">
        <f ca="1">IFERROR(CONCATENATE($D230,": ",INDIRECT(ADDRESS(COUNTIF($D$1:$D230,$D230)+3,COLUMN($AP229),4,1,$D230))),"")</f>
        <v/>
      </c>
      <c r="V230" s="138" t="str">
        <f ca="1">IFERROR(INDIRECT(ADDRESS(COUNTIF($D$1:$D230,$D230)+3,COLUMN($AQ229),4,1,$D230)),"")</f>
        <v/>
      </c>
      <c r="W230" s="138"/>
      <c r="X230" s="138"/>
      <c r="Y230" s="138">
        <f t="shared" si="18"/>
        <v>0</v>
      </c>
      <c r="Z230" s="138" t="str">
        <f ca="1">IFERROR(IF(OR(AND(AA230="",AB230=""),AND(AA230=0,AB230=0),AND(AA230=CONCATENATE($D230,": "),AB230=""),AND(AA230=CONCATENATE($D230,": "),AB230=0)),"",MAX(Z$1:Z229)+1),"")</f>
        <v/>
      </c>
      <c r="AA230" s="138" t="str">
        <f ca="1">IFERROR(CONCATENATE($D230,": ",INDIRECT(ADDRESS(COUNTIF($D$1:$D230,$D230)+3,COLUMN($AS229),4,1,$D230))),"")</f>
        <v/>
      </c>
      <c r="AB230" s="138" t="str">
        <f ca="1">IFERROR(INDIRECT(ADDRESS(COUNTIF($D$1:$D230,$D230)+3,COLUMN($AT229),4,1,$D230)),"")</f>
        <v/>
      </c>
      <c r="AC230" s="138" t="str">
        <f t="shared" ca="1" si="19"/>
        <v/>
      </c>
      <c r="AD230" s="138" t="str">
        <f ca="1">IFERROR(IF(OR(AND(AE230="",AF230=""),AND(AE230=0,AF230=0),AND(AE230=CONCATENATE($D230,": "),AF230=""),AND(AE230=CONCATENATE($D230,": "),AF230=0)),"",MAX(AD$1:AD229)+1),"")</f>
        <v/>
      </c>
      <c r="AE230" s="138" t="str">
        <f ca="1">IFERROR(CONCATENATE($D230,": ",INDIRECT(ADDRESS(COUNTIF($D$1:$D230,$D230)+3,COLUMN($AV229),4,1,$D230))),"")</f>
        <v/>
      </c>
      <c r="AF230" s="138" t="str">
        <f ca="1">IFERROR(INDIRECT(ADDRESS(COUNTIF($D$1:$D230,$D230)+3,COLUMN($AW229),4,1,$D230)),"")</f>
        <v/>
      </c>
    </row>
    <row r="231" spans="4:32" x14ac:dyDescent="0.25">
      <c r="D231" s="138">
        <f t="shared" si="15"/>
        <v>0</v>
      </c>
      <c r="E231" s="138" t="str">
        <f>CONCATENATE("Hinweis ",COUNTIF($D$1:D230,D231)+1)</f>
        <v>Hinweis 158</v>
      </c>
      <c r="F231" s="138" t="str">
        <f ca="1">IFERROR(IF(OR(AND(G231="",H231=""),AND(G231=0,H231=0),AND(G231=CONCATENATE(D231,": "),H231=""),AND(G231=CONCATENATE(D231,": "),H231=0)),"",MAX(F$1:F230)+1),"")</f>
        <v/>
      </c>
      <c r="G231" s="138" t="str">
        <f ca="1">IFERROR(CONCATENATE($D231,": ",INDIRECT(ADDRESS(COUNTIF($D$1:$D231,$D231)+3,COLUMN($AG230),4,1,$D231))),"")</f>
        <v/>
      </c>
      <c r="H231" s="138" t="str">
        <f ca="1">IFERROR(INDIRECT(ADDRESS(COUNTIF($D$1:$D231,$D231)+3,COLUMN($AH230),4,1,$D231)),"")</f>
        <v/>
      </c>
      <c r="I231" s="138" t="str">
        <f>CONCATENATE("Abweichung ",COUNTIF($D$1:D230,D231)+1)</f>
        <v>Abweichung 158</v>
      </c>
      <c r="J231" s="138" t="str">
        <f ca="1">IFERROR(IF(OR(AND(K231="",L231=""),AND(K231=0,L231=0),AND(K231=CONCATENATE($D231,": "),L231=""),AND(K231=CONCATENATE($D231,": "),L231=0)),"",MAX(J$1:J230)+1),"")</f>
        <v/>
      </c>
      <c r="K231" s="138" t="str">
        <f ca="1">IFERROR(CONCATENATE($D231,": ",INDIRECT(ADDRESS(COUNTIF($D$1:$D231,$D231)+3,COLUMN($AJ230),4,1,$D231))),"")</f>
        <v/>
      </c>
      <c r="L231" s="138" t="str">
        <f ca="1">IFERROR(INDIRECT(ADDRESS(COUNTIF($D$1:$D231,$D231)+3,COLUMN($AK230),4,1,$D231)),"")</f>
        <v/>
      </c>
      <c r="M231" s="138"/>
      <c r="N231" s="138"/>
      <c r="O231" s="138" t="str">
        <f t="shared" si="16"/>
        <v>Hinweis 158</v>
      </c>
      <c r="P231" s="138" t="str">
        <f ca="1">IFERROR(IF(OR(AND(Q231="",R231=""),AND(Q231=0,R231=0),AND(Q231=CONCATENATE($D231,": "),R231=""),AND(Q231=CONCATENATE($D231,": "),R231=0)),"",MAX(P$1:P230)+1),"")</f>
        <v/>
      </c>
      <c r="Q231" s="138" t="str">
        <f ca="1">IFERROR(CONCATENATE($D231,": ",INDIRECT(ADDRESS(COUNTIF($D$1:$D231,$D231)+3,COLUMN($AM230),4,1,$D231))),"")</f>
        <v/>
      </c>
      <c r="R231" s="138" t="str">
        <f ca="1">IFERROR(INDIRECT(ADDRESS(COUNTIF($D$1:$D231,$D231)+3,COLUMN($AN230),4,1,$D231)),"")</f>
        <v/>
      </c>
      <c r="S231" s="138" t="str">
        <f t="shared" si="17"/>
        <v>Abweichung 158</v>
      </c>
      <c r="T231" s="138" t="str">
        <f ca="1">IFERROR(IF(OR(AND(U231="",V231=""),AND(U231=0,V231=0),AND(U231=CONCATENATE($D231,": "),V231=""),AND(U231=CONCATENATE($D231,": "),V231=0)),"",MAX(T$1:T230)+1),"")</f>
        <v/>
      </c>
      <c r="U231" s="138" t="str">
        <f ca="1">IFERROR(CONCATENATE($D231,": ",INDIRECT(ADDRESS(COUNTIF($D$1:$D231,$D231)+3,COLUMN($AP230),4,1,$D231))),"")</f>
        <v/>
      </c>
      <c r="V231" s="138" t="str">
        <f ca="1">IFERROR(INDIRECT(ADDRESS(COUNTIF($D$1:$D231,$D231)+3,COLUMN($AQ230),4,1,$D231)),"")</f>
        <v/>
      </c>
      <c r="W231" s="138"/>
      <c r="X231" s="138"/>
      <c r="Y231" s="138">
        <f t="shared" si="18"/>
        <v>0</v>
      </c>
      <c r="Z231" s="138" t="str">
        <f ca="1">IFERROR(IF(OR(AND(AA231="",AB231=""),AND(AA231=0,AB231=0),AND(AA231=CONCATENATE($D231,": "),AB231=""),AND(AA231=CONCATENATE($D231,": "),AB231=0)),"",MAX(Z$1:Z230)+1),"")</f>
        <v/>
      </c>
      <c r="AA231" s="138" t="str">
        <f ca="1">IFERROR(CONCATENATE($D231,": ",INDIRECT(ADDRESS(COUNTIF($D$1:$D231,$D231)+3,COLUMN($AS230),4,1,$D231))),"")</f>
        <v/>
      </c>
      <c r="AB231" s="138" t="str">
        <f ca="1">IFERROR(INDIRECT(ADDRESS(COUNTIF($D$1:$D231,$D231)+3,COLUMN($AT230),4,1,$D231)),"")</f>
        <v/>
      </c>
      <c r="AC231" s="138" t="str">
        <f t="shared" ca="1" si="19"/>
        <v/>
      </c>
      <c r="AD231" s="138" t="str">
        <f ca="1">IFERROR(IF(OR(AND(AE231="",AF231=""),AND(AE231=0,AF231=0),AND(AE231=CONCATENATE($D231,": "),AF231=""),AND(AE231=CONCATENATE($D231,": "),AF231=0)),"",MAX(AD$1:AD230)+1),"")</f>
        <v/>
      </c>
      <c r="AE231" s="138" t="str">
        <f ca="1">IFERROR(CONCATENATE($D231,": ",INDIRECT(ADDRESS(COUNTIF($D$1:$D231,$D231)+3,COLUMN($AV230),4,1,$D231))),"")</f>
        <v/>
      </c>
      <c r="AF231" s="138" t="str">
        <f ca="1">IFERROR(INDIRECT(ADDRESS(COUNTIF($D$1:$D231,$D231)+3,COLUMN($AW230),4,1,$D231)),"")</f>
        <v/>
      </c>
    </row>
    <row r="232" spans="4:32" x14ac:dyDescent="0.25">
      <c r="D232" s="138">
        <f t="shared" si="15"/>
        <v>0</v>
      </c>
      <c r="E232" s="138" t="str">
        <f>CONCATENATE("Hinweis ",COUNTIF($D$1:D231,D232)+1)</f>
        <v>Hinweis 159</v>
      </c>
      <c r="F232" s="138" t="str">
        <f ca="1">IFERROR(IF(OR(AND(G232="",H232=""),AND(G232=0,H232=0),AND(G232=CONCATENATE(D232,": "),H232=""),AND(G232=CONCATENATE(D232,": "),H232=0)),"",MAX(F$1:F231)+1),"")</f>
        <v/>
      </c>
      <c r="G232" s="138" t="str">
        <f ca="1">IFERROR(CONCATENATE($D232,": ",INDIRECT(ADDRESS(COUNTIF($D$1:$D232,$D232)+3,COLUMN($AG231),4,1,$D232))),"")</f>
        <v/>
      </c>
      <c r="H232" s="138" t="str">
        <f ca="1">IFERROR(INDIRECT(ADDRESS(COUNTIF($D$1:$D232,$D232)+3,COLUMN($AH231),4,1,$D232)),"")</f>
        <v/>
      </c>
      <c r="I232" s="138" t="str">
        <f>CONCATENATE("Abweichung ",COUNTIF($D$1:D231,D232)+1)</f>
        <v>Abweichung 159</v>
      </c>
      <c r="J232" s="138" t="str">
        <f ca="1">IFERROR(IF(OR(AND(K232="",L232=""),AND(K232=0,L232=0),AND(K232=CONCATENATE($D232,": "),L232=""),AND(K232=CONCATENATE($D232,": "),L232=0)),"",MAX(J$1:J231)+1),"")</f>
        <v/>
      </c>
      <c r="K232" s="138" t="str">
        <f ca="1">IFERROR(CONCATENATE($D232,": ",INDIRECT(ADDRESS(COUNTIF($D$1:$D232,$D232)+3,COLUMN($AJ231),4,1,$D232))),"")</f>
        <v/>
      </c>
      <c r="L232" s="138" t="str">
        <f ca="1">IFERROR(INDIRECT(ADDRESS(COUNTIF($D$1:$D232,$D232)+3,COLUMN($AK231),4,1,$D232)),"")</f>
        <v/>
      </c>
      <c r="M232" s="138"/>
      <c r="N232" s="138"/>
      <c r="O232" s="138" t="str">
        <f t="shared" si="16"/>
        <v>Hinweis 159</v>
      </c>
      <c r="P232" s="138" t="str">
        <f ca="1">IFERROR(IF(OR(AND(Q232="",R232=""),AND(Q232=0,R232=0),AND(Q232=CONCATENATE($D232,": "),R232=""),AND(Q232=CONCATENATE($D232,": "),R232=0)),"",MAX(P$1:P231)+1),"")</f>
        <v/>
      </c>
      <c r="Q232" s="138" t="str">
        <f ca="1">IFERROR(CONCATENATE($D232,": ",INDIRECT(ADDRESS(COUNTIF($D$1:$D232,$D232)+3,COLUMN($AM231),4,1,$D232))),"")</f>
        <v/>
      </c>
      <c r="R232" s="138" t="str">
        <f ca="1">IFERROR(INDIRECT(ADDRESS(COUNTIF($D$1:$D232,$D232)+3,COLUMN($AN231),4,1,$D232)),"")</f>
        <v/>
      </c>
      <c r="S232" s="138" t="str">
        <f t="shared" si="17"/>
        <v>Abweichung 159</v>
      </c>
      <c r="T232" s="138" t="str">
        <f ca="1">IFERROR(IF(OR(AND(U232="",V232=""),AND(U232=0,V232=0),AND(U232=CONCATENATE($D232,": "),V232=""),AND(U232=CONCATENATE($D232,": "),V232=0)),"",MAX(T$1:T231)+1),"")</f>
        <v/>
      </c>
      <c r="U232" s="138" t="str">
        <f ca="1">IFERROR(CONCATENATE($D232,": ",INDIRECT(ADDRESS(COUNTIF($D$1:$D232,$D232)+3,COLUMN($AP231),4,1,$D232))),"")</f>
        <v/>
      </c>
      <c r="V232" s="138" t="str">
        <f ca="1">IFERROR(INDIRECT(ADDRESS(COUNTIF($D$1:$D232,$D232)+3,COLUMN($AQ231),4,1,$D232)),"")</f>
        <v/>
      </c>
      <c r="W232" s="138"/>
      <c r="X232" s="138"/>
      <c r="Y232" s="138">
        <f t="shared" si="18"/>
        <v>0</v>
      </c>
      <c r="Z232" s="138" t="str">
        <f ca="1">IFERROR(IF(OR(AND(AA232="",AB232=""),AND(AA232=0,AB232=0),AND(AA232=CONCATENATE($D232,": "),AB232=""),AND(AA232=CONCATENATE($D232,": "),AB232=0)),"",MAX(Z$1:Z231)+1),"")</f>
        <v/>
      </c>
      <c r="AA232" s="138" t="str">
        <f ca="1">IFERROR(CONCATENATE($D232,": ",INDIRECT(ADDRESS(COUNTIF($D$1:$D232,$D232)+3,COLUMN($AS231),4,1,$D232))),"")</f>
        <v/>
      </c>
      <c r="AB232" s="138" t="str">
        <f ca="1">IFERROR(INDIRECT(ADDRESS(COUNTIF($D$1:$D232,$D232)+3,COLUMN($AT231),4,1,$D232)),"")</f>
        <v/>
      </c>
      <c r="AC232" s="138" t="str">
        <f t="shared" ca="1" si="19"/>
        <v/>
      </c>
      <c r="AD232" s="138" t="str">
        <f ca="1">IFERROR(IF(OR(AND(AE232="",AF232=""),AND(AE232=0,AF232=0),AND(AE232=CONCATENATE($D232,": "),AF232=""),AND(AE232=CONCATENATE($D232,": "),AF232=0)),"",MAX(AD$1:AD231)+1),"")</f>
        <v/>
      </c>
      <c r="AE232" s="138" t="str">
        <f ca="1">IFERROR(CONCATENATE($D232,": ",INDIRECT(ADDRESS(COUNTIF($D$1:$D232,$D232)+3,COLUMN($AV231),4,1,$D232))),"")</f>
        <v/>
      </c>
      <c r="AF232" s="138" t="str">
        <f ca="1">IFERROR(INDIRECT(ADDRESS(COUNTIF($D$1:$D232,$D232)+3,COLUMN($AW231),4,1,$D232)),"")</f>
        <v/>
      </c>
    </row>
    <row r="233" spans="4:32" x14ac:dyDescent="0.25">
      <c r="D233" s="138">
        <f t="shared" si="15"/>
        <v>0</v>
      </c>
      <c r="E233" s="138" t="str">
        <f>CONCATENATE("Hinweis ",COUNTIF($D$1:D232,D233)+1)</f>
        <v>Hinweis 160</v>
      </c>
      <c r="F233" s="138" t="str">
        <f ca="1">IFERROR(IF(OR(AND(G233="",H233=""),AND(G233=0,H233=0),AND(G233=CONCATENATE(D233,": "),H233=""),AND(G233=CONCATENATE(D233,": "),H233=0)),"",MAX(F$1:F232)+1),"")</f>
        <v/>
      </c>
      <c r="G233" s="138" t="str">
        <f ca="1">IFERROR(CONCATENATE($D233,": ",INDIRECT(ADDRESS(COUNTIF($D$1:$D233,$D233)+3,COLUMN($AG232),4,1,$D233))),"")</f>
        <v/>
      </c>
      <c r="H233" s="138" t="str">
        <f ca="1">IFERROR(INDIRECT(ADDRESS(COUNTIF($D$1:$D233,$D233)+3,COLUMN($AH232),4,1,$D233)),"")</f>
        <v/>
      </c>
      <c r="I233" s="138" t="str">
        <f>CONCATENATE("Abweichung ",COUNTIF($D$1:D232,D233)+1)</f>
        <v>Abweichung 160</v>
      </c>
      <c r="J233" s="138" t="str">
        <f ca="1">IFERROR(IF(OR(AND(K233="",L233=""),AND(K233=0,L233=0),AND(K233=CONCATENATE($D233,": "),L233=""),AND(K233=CONCATENATE($D233,": "),L233=0)),"",MAX(J$1:J232)+1),"")</f>
        <v/>
      </c>
      <c r="K233" s="138" t="str">
        <f ca="1">IFERROR(CONCATENATE($D233,": ",INDIRECT(ADDRESS(COUNTIF($D$1:$D233,$D233)+3,COLUMN($AJ232),4,1,$D233))),"")</f>
        <v/>
      </c>
      <c r="L233" s="138" t="str">
        <f ca="1">IFERROR(INDIRECT(ADDRESS(COUNTIF($D$1:$D233,$D233)+3,COLUMN($AK232),4,1,$D233)),"")</f>
        <v/>
      </c>
      <c r="M233" s="138"/>
      <c r="N233" s="138"/>
      <c r="O233" s="138" t="str">
        <f t="shared" si="16"/>
        <v>Hinweis 160</v>
      </c>
      <c r="P233" s="138" t="str">
        <f ca="1">IFERROR(IF(OR(AND(Q233="",R233=""),AND(Q233=0,R233=0),AND(Q233=CONCATENATE($D233,": "),R233=""),AND(Q233=CONCATENATE($D233,": "),R233=0)),"",MAX(P$1:P232)+1),"")</f>
        <v/>
      </c>
      <c r="Q233" s="138" t="str">
        <f ca="1">IFERROR(CONCATENATE($D233,": ",INDIRECT(ADDRESS(COUNTIF($D$1:$D233,$D233)+3,COLUMN($AM232),4,1,$D233))),"")</f>
        <v/>
      </c>
      <c r="R233" s="138" t="str">
        <f ca="1">IFERROR(INDIRECT(ADDRESS(COUNTIF($D$1:$D233,$D233)+3,COLUMN($AN232),4,1,$D233)),"")</f>
        <v/>
      </c>
      <c r="S233" s="138" t="str">
        <f t="shared" si="17"/>
        <v>Abweichung 160</v>
      </c>
      <c r="T233" s="138" t="str">
        <f ca="1">IFERROR(IF(OR(AND(U233="",V233=""),AND(U233=0,V233=0),AND(U233=CONCATENATE($D233,": "),V233=""),AND(U233=CONCATENATE($D233,": "),V233=0)),"",MAX(T$1:T232)+1),"")</f>
        <v/>
      </c>
      <c r="U233" s="138" t="str">
        <f ca="1">IFERROR(CONCATENATE($D233,": ",INDIRECT(ADDRESS(COUNTIF($D$1:$D233,$D233)+3,COLUMN($AP232),4,1,$D233))),"")</f>
        <v/>
      </c>
      <c r="V233" s="138" t="str">
        <f ca="1">IFERROR(INDIRECT(ADDRESS(COUNTIF($D$1:$D233,$D233)+3,COLUMN($AQ232),4,1,$D233)),"")</f>
        <v/>
      </c>
      <c r="W233" s="138"/>
      <c r="X233" s="138"/>
      <c r="Y233" s="138">
        <f t="shared" si="18"/>
        <v>0</v>
      </c>
      <c r="Z233" s="138" t="str">
        <f ca="1">IFERROR(IF(OR(AND(AA233="",AB233=""),AND(AA233=0,AB233=0),AND(AA233=CONCATENATE($D233,": "),AB233=""),AND(AA233=CONCATENATE($D233,": "),AB233=0)),"",MAX(Z$1:Z232)+1),"")</f>
        <v/>
      </c>
      <c r="AA233" s="138" t="str">
        <f ca="1">IFERROR(CONCATENATE($D233,": ",INDIRECT(ADDRESS(COUNTIF($D$1:$D233,$D233)+3,COLUMN($AS232),4,1,$D233))),"")</f>
        <v/>
      </c>
      <c r="AB233" s="138" t="str">
        <f ca="1">IFERROR(INDIRECT(ADDRESS(COUNTIF($D$1:$D233,$D233)+3,COLUMN($AT232),4,1,$D233)),"")</f>
        <v/>
      </c>
      <c r="AC233" s="138" t="str">
        <f t="shared" ca="1" si="19"/>
        <v/>
      </c>
      <c r="AD233" s="138" t="str">
        <f ca="1">IFERROR(IF(OR(AND(AE233="",AF233=""),AND(AE233=0,AF233=0),AND(AE233=CONCATENATE($D233,": "),AF233=""),AND(AE233=CONCATENATE($D233,": "),AF233=0)),"",MAX(AD$1:AD232)+1),"")</f>
        <v/>
      </c>
      <c r="AE233" s="138" t="str">
        <f ca="1">IFERROR(CONCATENATE($D233,": ",INDIRECT(ADDRESS(COUNTIF($D$1:$D233,$D233)+3,COLUMN($AV232),4,1,$D233))),"")</f>
        <v/>
      </c>
      <c r="AF233" s="138" t="str">
        <f ca="1">IFERROR(INDIRECT(ADDRESS(COUNTIF($D$1:$D233,$D233)+3,COLUMN($AW232),4,1,$D233)),"")</f>
        <v/>
      </c>
    </row>
    <row r="234" spans="4:32" x14ac:dyDescent="0.25">
      <c r="D234" s="138">
        <f t="shared" si="15"/>
        <v>0</v>
      </c>
      <c r="E234" s="138" t="str">
        <f>CONCATENATE("Hinweis ",COUNTIF($D$1:D233,D234)+1)</f>
        <v>Hinweis 161</v>
      </c>
      <c r="F234" s="138" t="str">
        <f ca="1">IFERROR(IF(OR(AND(G234="",H234=""),AND(G234=0,H234=0),AND(G234=CONCATENATE(D234,": "),H234=""),AND(G234=CONCATENATE(D234,": "),H234=0)),"",MAX(F$1:F233)+1),"")</f>
        <v/>
      </c>
      <c r="G234" s="138" t="str">
        <f ca="1">IFERROR(CONCATENATE($D234,": ",INDIRECT(ADDRESS(COUNTIF($D$1:$D234,$D234)+3,COLUMN($AG233),4,1,$D234))),"")</f>
        <v/>
      </c>
      <c r="H234" s="138" t="str">
        <f ca="1">IFERROR(INDIRECT(ADDRESS(COUNTIF($D$1:$D234,$D234)+3,COLUMN($AH233),4,1,$D234)),"")</f>
        <v/>
      </c>
      <c r="I234" s="138" t="str">
        <f>CONCATENATE("Abweichung ",COUNTIF($D$1:D233,D234)+1)</f>
        <v>Abweichung 161</v>
      </c>
      <c r="J234" s="138" t="str">
        <f ca="1">IFERROR(IF(OR(AND(K234="",L234=""),AND(K234=0,L234=0),AND(K234=CONCATENATE($D234,": "),L234=""),AND(K234=CONCATENATE($D234,": "),L234=0)),"",MAX(J$1:J233)+1),"")</f>
        <v/>
      </c>
      <c r="K234" s="138" t="str">
        <f ca="1">IFERROR(CONCATENATE($D234,": ",INDIRECT(ADDRESS(COUNTIF($D$1:$D234,$D234)+3,COLUMN($AJ233),4,1,$D234))),"")</f>
        <v/>
      </c>
      <c r="L234" s="138" t="str">
        <f ca="1">IFERROR(INDIRECT(ADDRESS(COUNTIF($D$1:$D234,$D234)+3,COLUMN($AK233),4,1,$D234)),"")</f>
        <v/>
      </c>
      <c r="M234" s="138"/>
      <c r="N234" s="138"/>
      <c r="O234" s="138" t="str">
        <f t="shared" si="16"/>
        <v>Hinweis 161</v>
      </c>
      <c r="P234" s="138" t="str">
        <f ca="1">IFERROR(IF(OR(AND(Q234="",R234=""),AND(Q234=0,R234=0),AND(Q234=CONCATENATE($D234,": "),R234=""),AND(Q234=CONCATENATE($D234,": "),R234=0)),"",MAX(P$1:P233)+1),"")</f>
        <v/>
      </c>
      <c r="Q234" s="138" t="str">
        <f ca="1">IFERROR(CONCATENATE($D234,": ",INDIRECT(ADDRESS(COUNTIF($D$1:$D234,$D234)+3,COLUMN($AM233),4,1,$D234))),"")</f>
        <v/>
      </c>
      <c r="R234" s="138" t="str">
        <f ca="1">IFERROR(INDIRECT(ADDRESS(COUNTIF($D$1:$D234,$D234)+3,COLUMN($AN233),4,1,$D234)),"")</f>
        <v/>
      </c>
      <c r="S234" s="138" t="str">
        <f t="shared" si="17"/>
        <v>Abweichung 161</v>
      </c>
      <c r="T234" s="138" t="str">
        <f ca="1">IFERROR(IF(OR(AND(U234="",V234=""),AND(U234=0,V234=0),AND(U234=CONCATENATE($D234,": "),V234=""),AND(U234=CONCATENATE($D234,": "),V234=0)),"",MAX(T$1:T233)+1),"")</f>
        <v/>
      </c>
      <c r="U234" s="138" t="str">
        <f ca="1">IFERROR(CONCATENATE($D234,": ",INDIRECT(ADDRESS(COUNTIF($D$1:$D234,$D234)+3,COLUMN($AP233),4,1,$D234))),"")</f>
        <v/>
      </c>
      <c r="V234" s="138" t="str">
        <f ca="1">IFERROR(INDIRECT(ADDRESS(COUNTIF($D$1:$D234,$D234)+3,COLUMN($AQ233),4,1,$D234)),"")</f>
        <v/>
      </c>
      <c r="W234" s="138"/>
      <c r="X234" s="138"/>
      <c r="Y234" s="138">
        <f t="shared" si="18"/>
        <v>0</v>
      </c>
      <c r="Z234" s="138" t="str">
        <f ca="1">IFERROR(IF(OR(AND(AA234="",AB234=""),AND(AA234=0,AB234=0),AND(AA234=CONCATENATE($D234,": "),AB234=""),AND(AA234=CONCATENATE($D234,": "),AB234=0)),"",MAX(Z$1:Z233)+1),"")</f>
        <v/>
      </c>
      <c r="AA234" s="138" t="str">
        <f ca="1">IFERROR(CONCATENATE($D234,": ",INDIRECT(ADDRESS(COUNTIF($D$1:$D234,$D234)+3,COLUMN($AS233),4,1,$D234))),"")</f>
        <v/>
      </c>
      <c r="AB234" s="138" t="str">
        <f ca="1">IFERROR(INDIRECT(ADDRESS(COUNTIF($D$1:$D234,$D234)+3,COLUMN($AT233),4,1,$D234)),"")</f>
        <v/>
      </c>
      <c r="AC234" s="138" t="str">
        <f t="shared" ca="1" si="19"/>
        <v/>
      </c>
      <c r="AD234" s="138" t="str">
        <f ca="1">IFERROR(IF(OR(AND(AE234="",AF234=""),AND(AE234=0,AF234=0),AND(AE234=CONCATENATE($D234,": "),AF234=""),AND(AE234=CONCATENATE($D234,": "),AF234=0)),"",MAX(AD$1:AD233)+1),"")</f>
        <v/>
      </c>
      <c r="AE234" s="138" t="str">
        <f ca="1">IFERROR(CONCATENATE($D234,": ",INDIRECT(ADDRESS(COUNTIF($D$1:$D234,$D234)+3,COLUMN($AV233),4,1,$D234))),"")</f>
        <v/>
      </c>
      <c r="AF234" s="138" t="str">
        <f ca="1">IFERROR(INDIRECT(ADDRESS(COUNTIF($D$1:$D234,$D234)+3,COLUMN($AW233),4,1,$D234)),"")</f>
        <v/>
      </c>
    </row>
    <row r="235" spans="4:32" x14ac:dyDescent="0.25">
      <c r="D235" s="138">
        <f t="shared" si="15"/>
        <v>0</v>
      </c>
      <c r="E235" s="138" t="str">
        <f>CONCATENATE("Hinweis ",COUNTIF($D$1:D234,D235)+1)</f>
        <v>Hinweis 162</v>
      </c>
      <c r="F235" s="138" t="str">
        <f ca="1">IFERROR(IF(OR(AND(G235="",H235=""),AND(G235=0,H235=0),AND(G235=CONCATENATE(D235,": "),H235=""),AND(G235=CONCATENATE(D235,": "),H235=0)),"",MAX(F$1:F234)+1),"")</f>
        <v/>
      </c>
      <c r="G235" s="138" t="str">
        <f ca="1">IFERROR(CONCATENATE($D235,": ",INDIRECT(ADDRESS(COUNTIF($D$1:$D235,$D235)+3,COLUMN($AG234),4,1,$D235))),"")</f>
        <v/>
      </c>
      <c r="H235" s="138" t="str">
        <f ca="1">IFERROR(INDIRECT(ADDRESS(COUNTIF($D$1:$D235,$D235)+3,COLUMN($AH234),4,1,$D235)),"")</f>
        <v/>
      </c>
      <c r="I235" s="138" t="str">
        <f>CONCATENATE("Abweichung ",COUNTIF($D$1:D234,D235)+1)</f>
        <v>Abweichung 162</v>
      </c>
      <c r="J235" s="138" t="str">
        <f ca="1">IFERROR(IF(OR(AND(K235="",L235=""),AND(K235=0,L235=0),AND(K235=CONCATENATE($D235,": "),L235=""),AND(K235=CONCATENATE($D235,": "),L235=0)),"",MAX(J$1:J234)+1),"")</f>
        <v/>
      </c>
      <c r="K235" s="138" t="str">
        <f ca="1">IFERROR(CONCATENATE($D235,": ",INDIRECT(ADDRESS(COUNTIF($D$1:$D235,$D235)+3,COLUMN($AJ234),4,1,$D235))),"")</f>
        <v/>
      </c>
      <c r="L235" s="138" t="str">
        <f ca="1">IFERROR(INDIRECT(ADDRESS(COUNTIF($D$1:$D235,$D235)+3,COLUMN($AK234),4,1,$D235)),"")</f>
        <v/>
      </c>
      <c r="M235" s="138"/>
      <c r="N235" s="138"/>
      <c r="O235" s="138" t="str">
        <f t="shared" si="16"/>
        <v>Hinweis 162</v>
      </c>
      <c r="P235" s="138" t="str">
        <f ca="1">IFERROR(IF(OR(AND(Q235="",R235=""),AND(Q235=0,R235=0),AND(Q235=CONCATENATE($D235,": "),R235=""),AND(Q235=CONCATENATE($D235,": "),R235=0)),"",MAX(P$1:P234)+1),"")</f>
        <v/>
      </c>
      <c r="Q235" s="138" t="str">
        <f ca="1">IFERROR(CONCATENATE($D235,": ",INDIRECT(ADDRESS(COUNTIF($D$1:$D235,$D235)+3,COLUMN($AM234),4,1,$D235))),"")</f>
        <v/>
      </c>
      <c r="R235" s="138" t="str">
        <f ca="1">IFERROR(INDIRECT(ADDRESS(COUNTIF($D$1:$D235,$D235)+3,COLUMN($AN234),4,1,$D235)),"")</f>
        <v/>
      </c>
      <c r="S235" s="138" t="str">
        <f t="shared" si="17"/>
        <v>Abweichung 162</v>
      </c>
      <c r="T235" s="138" t="str">
        <f ca="1">IFERROR(IF(OR(AND(U235="",V235=""),AND(U235=0,V235=0),AND(U235=CONCATENATE($D235,": "),V235=""),AND(U235=CONCATENATE($D235,": "),V235=0)),"",MAX(T$1:T234)+1),"")</f>
        <v/>
      </c>
      <c r="U235" s="138" t="str">
        <f ca="1">IFERROR(CONCATENATE($D235,": ",INDIRECT(ADDRESS(COUNTIF($D$1:$D235,$D235)+3,COLUMN($AP234),4,1,$D235))),"")</f>
        <v/>
      </c>
      <c r="V235" s="138" t="str">
        <f ca="1">IFERROR(INDIRECT(ADDRESS(COUNTIF($D$1:$D235,$D235)+3,COLUMN($AQ234),4,1,$D235)),"")</f>
        <v/>
      </c>
      <c r="W235" s="138"/>
      <c r="X235" s="138"/>
      <c r="Y235" s="138">
        <f t="shared" si="18"/>
        <v>0</v>
      </c>
      <c r="Z235" s="138" t="str">
        <f ca="1">IFERROR(IF(OR(AND(AA235="",AB235=""),AND(AA235=0,AB235=0),AND(AA235=CONCATENATE($D235,": "),AB235=""),AND(AA235=CONCATENATE($D235,": "),AB235=0)),"",MAX(Z$1:Z234)+1),"")</f>
        <v/>
      </c>
      <c r="AA235" s="138" t="str">
        <f ca="1">IFERROR(CONCATENATE($D235,": ",INDIRECT(ADDRESS(COUNTIF($D$1:$D235,$D235)+3,COLUMN($AS234),4,1,$D235))),"")</f>
        <v/>
      </c>
      <c r="AB235" s="138" t="str">
        <f ca="1">IFERROR(INDIRECT(ADDRESS(COUNTIF($D$1:$D235,$D235)+3,COLUMN($AT234),4,1,$D235)),"")</f>
        <v/>
      </c>
      <c r="AC235" s="138" t="str">
        <f t="shared" ca="1" si="19"/>
        <v/>
      </c>
      <c r="AD235" s="138" t="str">
        <f ca="1">IFERROR(IF(OR(AND(AE235="",AF235=""),AND(AE235=0,AF235=0),AND(AE235=CONCATENATE($D235,": "),AF235=""),AND(AE235=CONCATENATE($D235,": "),AF235=0)),"",MAX(AD$1:AD234)+1),"")</f>
        <v/>
      </c>
      <c r="AE235" s="138" t="str">
        <f ca="1">IFERROR(CONCATENATE($D235,": ",INDIRECT(ADDRESS(COUNTIF($D$1:$D235,$D235)+3,COLUMN($AV234),4,1,$D235))),"")</f>
        <v/>
      </c>
      <c r="AF235" s="138" t="str">
        <f ca="1">IFERROR(INDIRECT(ADDRESS(COUNTIF($D$1:$D235,$D235)+3,COLUMN($AW234),4,1,$D235)),"")</f>
        <v/>
      </c>
    </row>
    <row r="236" spans="4:32" x14ac:dyDescent="0.25">
      <c r="D236" s="138">
        <f t="shared" si="15"/>
        <v>0</v>
      </c>
      <c r="E236" s="138" t="str">
        <f>CONCATENATE("Hinweis ",COUNTIF($D$1:D235,D236)+1)</f>
        <v>Hinweis 163</v>
      </c>
      <c r="F236" s="138" t="str">
        <f ca="1">IFERROR(IF(OR(AND(G236="",H236=""),AND(G236=0,H236=0),AND(G236=CONCATENATE(D236,": "),H236=""),AND(G236=CONCATENATE(D236,": "),H236=0)),"",MAX(F$1:F235)+1),"")</f>
        <v/>
      </c>
      <c r="G236" s="138" t="str">
        <f ca="1">IFERROR(CONCATENATE($D236,": ",INDIRECT(ADDRESS(COUNTIF($D$1:$D236,$D236)+3,COLUMN($AG235),4,1,$D236))),"")</f>
        <v/>
      </c>
      <c r="H236" s="138" t="str">
        <f ca="1">IFERROR(INDIRECT(ADDRESS(COUNTIF($D$1:$D236,$D236)+3,COLUMN($AH235),4,1,$D236)),"")</f>
        <v/>
      </c>
      <c r="I236" s="138" t="str">
        <f>CONCATENATE("Abweichung ",COUNTIF($D$1:D235,D236)+1)</f>
        <v>Abweichung 163</v>
      </c>
      <c r="J236" s="138" t="str">
        <f ca="1">IFERROR(IF(OR(AND(K236="",L236=""),AND(K236=0,L236=0),AND(K236=CONCATENATE($D236,": "),L236=""),AND(K236=CONCATENATE($D236,": "),L236=0)),"",MAX(J$1:J235)+1),"")</f>
        <v/>
      </c>
      <c r="K236" s="138" t="str">
        <f ca="1">IFERROR(CONCATENATE($D236,": ",INDIRECT(ADDRESS(COUNTIF($D$1:$D236,$D236)+3,COLUMN($AJ235),4,1,$D236))),"")</f>
        <v/>
      </c>
      <c r="L236" s="138" t="str">
        <f ca="1">IFERROR(INDIRECT(ADDRESS(COUNTIF($D$1:$D236,$D236)+3,COLUMN($AK235),4,1,$D236)),"")</f>
        <v/>
      </c>
      <c r="M236" s="138"/>
      <c r="N236" s="138"/>
      <c r="O236" s="138" t="str">
        <f t="shared" si="16"/>
        <v>Hinweis 163</v>
      </c>
      <c r="P236" s="138" t="str">
        <f ca="1">IFERROR(IF(OR(AND(Q236="",R236=""),AND(Q236=0,R236=0),AND(Q236=CONCATENATE($D236,": "),R236=""),AND(Q236=CONCATENATE($D236,": "),R236=0)),"",MAX(P$1:P235)+1),"")</f>
        <v/>
      </c>
      <c r="Q236" s="138" t="str">
        <f ca="1">IFERROR(CONCATENATE($D236,": ",INDIRECT(ADDRESS(COUNTIF($D$1:$D236,$D236)+3,COLUMN($AM235),4,1,$D236))),"")</f>
        <v/>
      </c>
      <c r="R236" s="138" t="str">
        <f ca="1">IFERROR(INDIRECT(ADDRESS(COUNTIF($D$1:$D236,$D236)+3,COLUMN($AN235),4,1,$D236)),"")</f>
        <v/>
      </c>
      <c r="S236" s="138" t="str">
        <f t="shared" si="17"/>
        <v>Abweichung 163</v>
      </c>
      <c r="T236" s="138" t="str">
        <f ca="1">IFERROR(IF(OR(AND(U236="",V236=""),AND(U236=0,V236=0),AND(U236=CONCATENATE($D236,": "),V236=""),AND(U236=CONCATENATE($D236,": "),V236=0)),"",MAX(T$1:T235)+1),"")</f>
        <v/>
      </c>
      <c r="U236" s="138" t="str">
        <f ca="1">IFERROR(CONCATENATE($D236,": ",INDIRECT(ADDRESS(COUNTIF($D$1:$D236,$D236)+3,COLUMN($AP235),4,1,$D236))),"")</f>
        <v/>
      </c>
      <c r="V236" s="138" t="str">
        <f ca="1">IFERROR(INDIRECT(ADDRESS(COUNTIF($D$1:$D236,$D236)+3,COLUMN($AQ235),4,1,$D236)),"")</f>
        <v/>
      </c>
      <c r="W236" s="138"/>
      <c r="X236" s="138"/>
      <c r="Y236" s="138">
        <f t="shared" si="18"/>
        <v>0</v>
      </c>
      <c r="Z236" s="138" t="str">
        <f ca="1">IFERROR(IF(OR(AND(AA236="",AB236=""),AND(AA236=0,AB236=0),AND(AA236=CONCATENATE($D236,": "),AB236=""),AND(AA236=CONCATENATE($D236,": "),AB236=0)),"",MAX(Z$1:Z235)+1),"")</f>
        <v/>
      </c>
      <c r="AA236" s="138" t="str">
        <f ca="1">IFERROR(CONCATENATE($D236,": ",INDIRECT(ADDRESS(COUNTIF($D$1:$D236,$D236)+3,COLUMN($AS235),4,1,$D236))),"")</f>
        <v/>
      </c>
      <c r="AB236" s="138" t="str">
        <f ca="1">IFERROR(INDIRECT(ADDRESS(COUNTIF($D$1:$D236,$D236)+3,COLUMN($AT235),4,1,$D236)),"")</f>
        <v/>
      </c>
      <c r="AC236" s="138" t="str">
        <f t="shared" ca="1" si="19"/>
        <v/>
      </c>
      <c r="AD236" s="138" t="str">
        <f ca="1">IFERROR(IF(OR(AND(AE236="",AF236=""),AND(AE236=0,AF236=0),AND(AE236=CONCATENATE($D236,": "),AF236=""),AND(AE236=CONCATENATE($D236,": "),AF236=0)),"",MAX(AD$1:AD235)+1),"")</f>
        <v/>
      </c>
      <c r="AE236" s="138" t="str">
        <f ca="1">IFERROR(CONCATENATE($D236,": ",INDIRECT(ADDRESS(COUNTIF($D$1:$D236,$D236)+3,COLUMN($AV235),4,1,$D236))),"")</f>
        <v/>
      </c>
      <c r="AF236" s="138" t="str">
        <f ca="1">IFERROR(INDIRECT(ADDRESS(COUNTIF($D$1:$D236,$D236)+3,COLUMN($AW235),4,1,$D236)),"")</f>
        <v/>
      </c>
    </row>
    <row r="237" spans="4:32" x14ac:dyDescent="0.25">
      <c r="D237" s="138">
        <f t="shared" si="15"/>
        <v>0</v>
      </c>
      <c r="E237" s="138" t="str">
        <f>CONCATENATE("Hinweis ",COUNTIF($D$1:D236,D237)+1)</f>
        <v>Hinweis 164</v>
      </c>
      <c r="F237" s="138" t="str">
        <f ca="1">IFERROR(IF(OR(AND(G237="",H237=""),AND(G237=0,H237=0),AND(G237=CONCATENATE(D237,": "),H237=""),AND(G237=CONCATENATE(D237,": "),H237=0)),"",MAX(F$1:F236)+1),"")</f>
        <v/>
      </c>
      <c r="G237" s="138" t="str">
        <f ca="1">IFERROR(CONCATENATE($D237,": ",INDIRECT(ADDRESS(COUNTIF($D$1:$D237,$D237)+3,COLUMN($AG236),4,1,$D237))),"")</f>
        <v/>
      </c>
      <c r="H237" s="138" t="str">
        <f ca="1">IFERROR(INDIRECT(ADDRESS(COUNTIF($D$1:$D237,$D237)+3,COLUMN($AH236),4,1,$D237)),"")</f>
        <v/>
      </c>
      <c r="I237" s="138" t="str">
        <f>CONCATENATE("Abweichung ",COUNTIF($D$1:D236,D237)+1)</f>
        <v>Abweichung 164</v>
      </c>
      <c r="J237" s="138" t="str">
        <f ca="1">IFERROR(IF(OR(AND(K237="",L237=""),AND(K237=0,L237=0),AND(K237=CONCATENATE($D237,": "),L237=""),AND(K237=CONCATENATE($D237,": "),L237=0)),"",MAX(J$1:J236)+1),"")</f>
        <v/>
      </c>
      <c r="K237" s="138" t="str">
        <f ca="1">IFERROR(CONCATENATE($D237,": ",INDIRECT(ADDRESS(COUNTIF($D$1:$D237,$D237)+3,COLUMN($AJ236),4,1,$D237))),"")</f>
        <v/>
      </c>
      <c r="L237" s="138" t="str">
        <f ca="1">IFERROR(INDIRECT(ADDRESS(COUNTIF($D$1:$D237,$D237)+3,COLUMN($AK236),4,1,$D237)),"")</f>
        <v/>
      </c>
      <c r="M237" s="138"/>
      <c r="N237" s="138"/>
      <c r="O237" s="138" t="str">
        <f t="shared" si="16"/>
        <v>Hinweis 164</v>
      </c>
      <c r="P237" s="138" t="str">
        <f ca="1">IFERROR(IF(OR(AND(Q237="",R237=""),AND(Q237=0,R237=0),AND(Q237=CONCATENATE($D237,": "),R237=""),AND(Q237=CONCATENATE($D237,": "),R237=0)),"",MAX(P$1:P236)+1),"")</f>
        <v/>
      </c>
      <c r="Q237" s="138" t="str">
        <f ca="1">IFERROR(CONCATENATE($D237,": ",INDIRECT(ADDRESS(COUNTIF($D$1:$D237,$D237)+3,COLUMN($AM236),4,1,$D237))),"")</f>
        <v/>
      </c>
      <c r="R237" s="138" t="str">
        <f ca="1">IFERROR(INDIRECT(ADDRESS(COUNTIF($D$1:$D237,$D237)+3,COLUMN($AN236),4,1,$D237)),"")</f>
        <v/>
      </c>
      <c r="S237" s="138" t="str">
        <f t="shared" si="17"/>
        <v>Abweichung 164</v>
      </c>
      <c r="T237" s="138" t="str">
        <f ca="1">IFERROR(IF(OR(AND(U237="",V237=""),AND(U237=0,V237=0),AND(U237=CONCATENATE($D237,": "),V237=""),AND(U237=CONCATENATE($D237,": "),V237=0)),"",MAX(T$1:T236)+1),"")</f>
        <v/>
      </c>
      <c r="U237" s="138" t="str">
        <f ca="1">IFERROR(CONCATENATE($D237,": ",INDIRECT(ADDRESS(COUNTIF($D$1:$D237,$D237)+3,COLUMN($AP236),4,1,$D237))),"")</f>
        <v/>
      </c>
      <c r="V237" s="138" t="str">
        <f ca="1">IFERROR(INDIRECT(ADDRESS(COUNTIF($D$1:$D237,$D237)+3,COLUMN($AQ236),4,1,$D237)),"")</f>
        <v/>
      </c>
      <c r="W237" s="138"/>
      <c r="X237" s="138"/>
      <c r="Y237" s="138">
        <f t="shared" si="18"/>
        <v>0</v>
      </c>
      <c r="Z237" s="138" t="str">
        <f ca="1">IFERROR(IF(OR(AND(AA237="",AB237=""),AND(AA237=0,AB237=0),AND(AA237=CONCATENATE($D237,": "),AB237=""),AND(AA237=CONCATENATE($D237,": "),AB237=0)),"",MAX(Z$1:Z236)+1),"")</f>
        <v/>
      </c>
      <c r="AA237" s="138" t="str">
        <f ca="1">IFERROR(CONCATENATE($D237,": ",INDIRECT(ADDRESS(COUNTIF($D$1:$D237,$D237)+3,COLUMN($AS236),4,1,$D237))),"")</f>
        <v/>
      </c>
      <c r="AB237" s="138" t="str">
        <f ca="1">IFERROR(INDIRECT(ADDRESS(COUNTIF($D$1:$D237,$D237)+3,COLUMN($AT236),4,1,$D237)),"")</f>
        <v/>
      </c>
      <c r="AC237" s="138" t="str">
        <f t="shared" ca="1" si="19"/>
        <v/>
      </c>
      <c r="AD237" s="138" t="str">
        <f ca="1">IFERROR(IF(OR(AND(AE237="",AF237=""),AND(AE237=0,AF237=0),AND(AE237=CONCATENATE($D237,": "),AF237=""),AND(AE237=CONCATENATE($D237,": "),AF237=0)),"",MAX(AD$1:AD236)+1),"")</f>
        <v/>
      </c>
      <c r="AE237" s="138" t="str">
        <f ca="1">IFERROR(CONCATENATE($D237,": ",INDIRECT(ADDRESS(COUNTIF($D$1:$D237,$D237)+3,COLUMN($AV236),4,1,$D237))),"")</f>
        <v/>
      </c>
      <c r="AF237" s="138" t="str">
        <f ca="1">IFERROR(INDIRECT(ADDRESS(COUNTIF($D$1:$D237,$D237)+3,COLUMN($AW236),4,1,$D237)),"")</f>
        <v/>
      </c>
    </row>
    <row r="238" spans="4:32" x14ac:dyDescent="0.25">
      <c r="D238" s="138">
        <f t="shared" si="15"/>
        <v>0</v>
      </c>
      <c r="E238" s="138" t="str">
        <f>CONCATENATE("Hinweis ",COUNTIF($D$1:D237,D238)+1)</f>
        <v>Hinweis 165</v>
      </c>
      <c r="F238" s="138" t="str">
        <f ca="1">IFERROR(IF(OR(AND(G238="",H238=""),AND(G238=0,H238=0),AND(G238=CONCATENATE(D238,": "),H238=""),AND(G238=CONCATENATE(D238,": "),H238=0)),"",MAX(F$1:F237)+1),"")</f>
        <v/>
      </c>
      <c r="G238" s="138" t="str">
        <f ca="1">IFERROR(CONCATENATE($D238,": ",INDIRECT(ADDRESS(COUNTIF($D$1:$D238,$D238)+3,COLUMN($AG237),4,1,$D238))),"")</f>
        <v/>
      </c>
      <c r="H238" s="138" t="str">
        <f ca="1">IFERROR(INDIRECT(ADDRESS(COUNTIF($D$1:$D238,$D238)+3,COLUMN($AH237),4,1,$D238)),"")</f>
        <v/>
      </c>
      <c r="I238" s="138" t="str">
        <f>CONCATENATE("Abweichung ",COUNTIF($D$1:D237,D238)+1)</f>
        <v>Abweichung 165</v>
      </c>
      <c r="J238" s="138" t="str">
        <f ca="1">IFERROR(IF(OR(AND(K238="",L238=""),AND(K238=0,L238=0),AND(K238=CONCATENATE($D238,": "),L238=""),AND(K238=CONCATENATE($D238,": "),L238=0)),"",MAX(J$1:J237)+1),"")</f>
        <v/>
      </c>
      <c r="K238" s="138" t="str">
        <f ca="1">IFERROR(CONCATENATE($D238,": ",INDIRECT(ADDRESS(COUNTIF($D$1:$D238,$D238)+3,COLUMN($AJ237),4,1,$D238))),"")</f>
        <v/>
      </c>
      <c r="L238" s="138" t="str">
        <f ca="1">IFERROR(INDIRECT(ADDRESS(COUNTIF($D$1:$D238,$D238)+3,COLUMN($AK237),4,1,$D238)),"")</f>
        <v/>
      </c>
      <c r="M238" s="138"/>
      <c r="N238" s="138"/>
      <c r="O238" s="138" t="str">
        <f t="shared" si="16"/>
        <v>Hinweis 165</v>
      </c>
      <c r="P238" s="138" t="str">
        <f ca="1">IFERROR(IF(OR(AND(Q238="",R238=""),AND(Q238=0,R238=0),AND(Q238=CONCATENATE($D238,": "),R238=""),AND(Q238=CONCATENATE($D238,": "),R238=0)),"",MAX(P$1:P237)+1),"")</f>
        <v/>
      </c>
      <c r="Q238" s="138" t="str">
        <f ca="1">IFERROR(CONCATENATE($D238,": ",INDIRECT(ADDRESS(COUNTIF($D$1:$D238,$D238)+3,COLUMN($AM237),4,1,$D238))),"")</f>
        <v/>
      </c>
      <c r="R238" s="138" t="str">
        <f ca="1">IFERROR(INDIRECT(ADDRESS(COUNTIF($D$1:$D238,$D238)+3,COLUMN($AN237),4,1,$D238)),"")</f>
        <v/>
      </c>
      <c r="S238" s="138" t="str">
        <f t="shared" si="17"/>
        <v>Abweichung 165</v>
      </c>
      <c r="T238" s="138" t="str">
        <f ca="1">IFERROR(IF(OR(AND(U238="",V238=""),AND(U238=0,V238=0),AND(U238=CONCATENATE($D238,": "),V238=""),AND(U238=CONCATENATE($D238,": "),V238=0)),"",MAX(T$1:T237)+1),"")</f>
        <v/>
      </c>
      <c r="U238" s="138" t="str">
        <f ca="1">IFERROR(CONCATENATE($D238,": ",INDIRECT(ADDRESS(COUNTIF($D$1:$D238,$D238)+3,COLUMN($AP237),4,1,$D238))),"")</f>
        <v/>
      </c>
      <c r="V238" s="138" t="str">
        <f ca="1">IFERROR(INDIRECT(ADDRESS(COUNTIF($D$1:$D238,$D238)+3,COLUMN($AQ237),4,1,$D238)),"")</f>
        <v/>
      </c>
      <c r="W238" s="138"/>
      <c r="X238" s="138"/>
      <c r="Y238" s="138">
        <f t="shared" si="18"/>
        <v>0</v>
      </c>
      <c r="Z238" s="138" t="str">
        <f ca="1">IFERROR(IF(OR(AND(AA238="",AB238=""),AND(AA238=0,AB238=0),AND(AA238=CONCATENATE($D238,": "),AB238=""),AND(AA238=CONCATENATE($D238,": "),AB238=0)),"",MAX(Z$1:Z237)+1),"")</f>
        <v/>
      </c>
      <c r="AA238" s="138" t="str">
        <f ca="1">IFERROR(CONCATENATE($D238,": ",INDIRECT(ADDRESS(COUNTIF($D$1:$D238,$D238)+3,COLUMN($AS237),4,1,$D238))),"")</f>
        <v/>
      </c>
      <c r="AB238" s="138" t="str">
        <f ca="1">IFERROR(INDIRECT(ADDRESS(COUNTIF($D$1:$D238,$D238)+3,COLUMN($AT237),4,1,$D238)),"")</f>
        <v/>
      </c>
      <c r="AC238" s="138" t="str">
        <f t="shared" ca="1" si="19"/>
        <v/>
      </c>
      <c r="AD238" s="138" t="str">
        <f ca="1">IFERROR(IF(OR(AND(AE238="",AF238=""),AND(AE238=0,AF238=0),AND(AE238=CONCATENATE($D238,": "),AF238=""),AND(AE238=CONCATENATE($D238,": "),AF238=0)),"",MAX(AD$1:AD237)+1),"")</f>
        <v/>
      </c>
      <c r="AE238" s="138" t="str">
        <f ca="1">IFERROR(CONCATENATE($D238,": ",INDIRECT(ADDRESS(COUNTIF($D$1:$D238,$D238)+3,COLUMN($AV237),4,1,$D238))),"")</f>
        <v/>
      </c>
      <c r="AF238" s="138" t="str">
        <f ca="1">IFERROR(INDIRECT(ADDRESS(COUNTIF($D$1:$D238,$D238)+3,COLUMN($AW237),4,1,$D238)),"")</f>
        <v/>
      </c>
    </row>
    <row r="239" spans="4:32" x14ac:dyDescent="0.25">
      <c r="D239" s="138">
        <f t="shared" si="15"/>
        <v>0</v>
      </c>
      <c r="E239" s="138" t="str">
        <f>CONCATENATE("Hinweis ",COUNTIF($D$1:D238,D239)+1)</f>
        <v>Hinweis 166</v>
      </c>
      <c r="F239" s="138" t="str">
        <f ca="1">IFERROR(IF(OR(AND(G239="",H239=""),AND(G239=0,H239=0),AND(G239=CONCATENATE(D239,": "),H239=""),AND(G239=CONCATENATE(D239,": "),H239=0)),"",MAX(F$1:F238)+1),"")</f>
        <v/>
      </c>
      <c r="G239" s="138" t="str">
        <f ca="1">IFERROR(CONCATENATE($D239,": ",INDIRECT(ADDRESS(COUNTIF($D$1:$D239,$D239)+3,COLUMN($AG238),4,1,$D239))),"")</f>
        <v/>
      </c>
      <c r="H239" s="138" t="str">
        <f ca="1">IFERROR(INDIRECT(ADDRESS(COUNTIF($D$1:$D239,$D239)+3,COLUMN($AH238),4,1,$D239)),"")</f>
        <v/>
      </c>
      <c r="I239" s="138" t="str">
        <f>CONCATENATE("Abweichung ",COUNTIF($D$1:D238,D239)+1)</f>
        <v>Abweichung 166</v>
      </c>
      <c r="J239" s="138" t="str">
        <f ca="1">IFERROR(IF(OR(AND(K239="",L239=""),AND(K239=0,L239=0),AND(K239=CONCATENATE($D239,": "),L239=""),AND(K239=CONCATENATE($D239,": "),L239=0)),"",MAX(J$1:J238)+1),"")</f>
        <v/>
      </c>
      <c r="K239" s="138" t="str">
        <f ca="1">IFERROR(CONCATENATE($D239,": ",INDIRECT(ADDRESS(COUNTIF($D$1:$D239,$D239)+3,COLUMN($AJ238),4,1,$D239))),"")</f>
        <v/>
      </c>
      <c r="L239" s="138" t="str">
        <f ca="1">IFERROR(INDIRECT(ADDRESS(COUNTIF($D$1:$D239,$D239)+3,COLUMN($AK238),4,1,$D239)),"")</f>
        <v/>
      </c>
      <c r="M239" s="138"/>
      <c r="N239" s="138"/>
      <c r="O239" s="138" t="str">
        <f t="shared" si="16"/>
        <v>Hinweis 166</v>
      </c>
      <c r="P239" s="138" t="str">
        <f ca="1">IFERROR(IF(OR(AND(Q239="",R239=""),AND(Q239=0,R239=0),AND(Q239=CONCATENATE($D239,": "),R239=""),AND(Q239=CONCATENATE($D239,": "),R239=0)),"",MAX(P$1:P238)+1),"")</f>
        <v/>
      </c>
      <c r="Q239" s="138" t="str">
        <f ca="1">IFERROR(CONCATENATE($D239,": ",INDIRECT(ADDRESS(COUNTIF($D$1:$D239,$D239)+3,COLUMN($AM238),4,1,$D239))),"")</f>
        <v/>
      </c>
      <c r="R239" s="138" t="str">
        <f ca="1">IFERROR(INDIRECT(ADDRESS(COUNTIF($D$1:$D239,$D239)+3,COLUMN($AN238),4,1,$D239)),"")</f>
        <v/>
      </c>
      <c r="S239" s="138" t="str">
        <f t="shared" si="17"/>
        <v>Abweichung 166</v>
      </c>
      <c r="T239" s="138" t="str">
        <f ca="1">IFERROR(IF(OR(AND(U239="",V239=""),AND(U239=0,V239=0),AND(U239=CONCATENATE($D239,": "),V239=""),AND(U239=CONCATENATE($D239,": "),V239=0)),"",MAX(T$1:T238)+1),"")</f>
        <v/>
      </c>
      <c r="U239" s="138" t="str">
        <f ca="1">IFERROR(CONCATENATE($D239,": ",INDIRECT(ADDRESS(COUNTIF($D$1:$D239,$D239)+3,COLUMN($AP238),4,1,$D239))),"")</f>
        <v/>
      </c>
      <c r="V239" s="138" t="str">
        <f ca="1">IFERROR(INDIRECT(ADDRESS(COUNTIF($D$1:$D239,$D239)+3,COLUMN($AQ238),4,1,$D239)),"")</f>
        <v/>
      </c>
      <c r="W239" s="138"/>
      <c r="X239" s="138"/>
      <c r="Y239" s="138">
        <f t="shared" si="18"/>
        <v>0</v>
      </c>
      <c r="Z239" s="138" t="str">
        <f ca="1">IFERROR(IF(OR(AND(AA239="",AB239=""),AND(AA239=0,AB239=0),AND(AA239=CONCATENATE($D239,": "),AB239=""),AND(AA239=CONCATENATE($D239,": "),AB239=0)),"",MAX(Z$1:Z238)+1),"")</f>
        <v/>
      </c>
      <c r="AA239" s="138" t="str">
        <f ca="1">IFERROR(CONCATENATE($D239,": ",INDIRECT(ADDRESS(COUNTIF($D$1:$D239,$D239)+3,COLUMN($AS238),4,1,$D239))),"")</f>
        <v/>
      </c>
      <c r="AB239" s="138" t="str">
        <f ca="1">IFERROR(INDIRECT(ADDRESS(COUNTIF($D$1:$D239,$D239)+3,COLUMN($AT238),4,1,$D239)),"")</f>
        <v/>
      </c>
      <c r="AC239" s="138" t="str">
        <f t="shared" ca="1" si="19"/>
        <v/>
      </c>
      <c r="AD239" s="138" t="str">
        <f ca="1">IFERROR(IF(OR(AND(AE239="",AF239=""),AND(AE239=0,AF239=0),AND(AE239=CONCATENATE($D239,": "),AF239=""),AND(AE239=CONCATENATE($D239,": "),AF239=0)),"",MAX(AD$1:AD238)+1),"")</f>
        <v/>
      </c>
      <c r="AE239" s="138" t="str">
        <f ca="1">IFERROR(CONCATENATE($D239,": ",INDIRECT(ADDRESS(COUNTIF($D$1:$D239,$D239)+3,COLUMN($AV238),4,1,$D239))),"")</f>
        <v/>
      </c>
      <c r="AF239" s="138" t="str">
        <f ca="1">IFERROR(INDIRECT(ADDRESS(COUNTIF($D$1:$D239,$D239)+3,COLUMN($AW238),4,1,$D239)),"")</f>
        <v/>
      </c>
    </row>
    <row r="240" spans="4:32" x14ac:dyDescent="0.25">
      <c r="D240" s="138">
        <f t="shared" si="15"/>
        <v>0</v>
      </c>
      <c r="E240" s="138" t="str">
        <f>CONCATENATE("Hinweis ",COUNTIF($D$1:D239,D240)+1)</f>
        <v>Hinweis 167</v>
      </c>
      <c r="F240" s="138" t="str">
        <f ca="1">IFERROR(IF(OR(AND(G240="",H240=""),AND(G240=0,H240=0),AND(G240=CONCATENATE(D240,": "),H240=""),AND(G240=CONCATENATE(D240,": "),H240=0)),"",MAX(F$1:F239)+1),"")</f>
        <v/>
      </c>
      <c r="G240" s="138" t="str">
        <f ca="1">IFERROR(CONCATENATE($D240,": ",INDIRECT(ADDRESS(COUNTIF($D$1:$D240,$D240)+3,COLUMN($AG239),4,1,$D240))),"")</f>
        <v/>
      </c>
      <c r="H240" s="138" t="str">
        <f ca="1">IFERROR(INDIRECT(ADDRESS(COUNTIF($D$1:$D240,$D240)+3,COLUMN($AH239),4,1,$D240)),"")</f>
        <v/>
      </c>
      <c r="I240" s="138" t="str">
        <f>CONCATENATE("Abweichung ",COUNTIF($D$1:D239,D240)+1)</f>
        <v>Abweichung 167</v>
      </c>
      <c r="J240" s="138" t="str">
        <f ca="1">IFERROR(IF(OR(AND(K240="",L240=""),AND(K240=0,L240=0),AND(K240=CONCATENATE($D240,": "),L240=""),AND(K240=CONCATENATE($D240,": "),L240=0)),"",MAX(J$1:J239)+1),"")</f>
        <v/>
      </c>
      <c r="K240" s="138" t="str">
        <f ca="1">IFERROR(CONCATENATE($D240,": ",INDIRECT(ADDRESS(COUNTIF($D$1:$D240,$D240)+3,COLUMN($AJ239),4,1,$D240))),"")</f>
        <v/>
      </c>
      <c r="L240" s="138" t="str">
        <f ca="1">IFERROR(INDIRECT(ADDRESS(COUNTIF($D$1:$D240,$D240)+3,COLUMN($AK239),4,1,$D240)),"")</f>
        <v/>
      </c>
      <c r="M240" s="138"/>
      <c r="N240" s="138"/>
      <c r="O240" s="138" t="str">
        <f t="shared" si="16"/>
        <v>Hinweis 167</v>
      </c>
      <c r="P240" s="138" t="str">
        <f ca="1">IFERROR(IF(OR(AND(Q240="",R240=""),AND(Q240=0,R240=0),AND(Q240=CONCATENATE($D240,": "),R240=""),AND(Q240=CONCATENATE($D240,": "),R240=0)),"",MAX(P$1:P239)+1),"")</f>
        <v/>
      </c>
      <c r="Q240" s="138" t="str">
        <f ca="1">IFERROR(CONCATENATE($D240,": ",INDIRECT(ADDRESS(COUNTIF($D$1:$D240,$D240)+3,COLUMN($AM239),4,1,$D240))),"")</f>
        <v/>
      </c>
      <c r="R240" s="138" t="str">
        <f ca="1">IFERROR(INDIRECT(ADDRESS(COUNTIF($D$1:$D240,$D240)+3,COLUMN($AN239),4,1,$D240)),"")</f>
        <v/>
      </c>
      <c r="S240" s="138" t="str">
        <f t="shared" si="17"/>
        <v>Abweichung 167</v>
      </c>
      <c r="T240" s="138" t="str">
        <f ca="1">IFERROR(IF(OR(AND(U240="",V240=""),AND(U240=0,V240=0),AND(U240=CONCATENATE($D240,": "),V240=""),AND(U240=CONCATENATE($D240,": "),V240=0)),"",MAX(T$1:T239)+1),"")</f>
        <v/>
      </c>
      <c r="U240" s="138" t="str">
        <f ca="1">IFERROR(CONCATENATE($D240,": ",INDIRECT(ADDRESS(COUNTIF($D$1:$D240,$D240)+3,COLUMN($AP239),4,1,$D240))),"")</f>
        <v/>
      </c>
      <c r="V240" s="138" t="str">
        <f ca="1">IFERROR(INDIRECT(ADDRESS(COUNTIF($D$1:$D240,$D240)+3,COLUMN($AQ239),4,1,$D240)),"")</f>
        <v/>
      </c>
      <c r="W240" s="138"/>
      <c r="X240" s="138"/>
      <c r="Y240" s="138">
        <f t="shared" si="18"/>
        <v>0</v>
      </c>
      <c r="Z240" s="138" t="str">
        <f ca="1">IFERROR(IF(OR(AND(AA240="",AB240=""),AND(AA240=0,AB240=0),AND(AA240=CONCATENATE($D240,": "),AB240=""),AND(AA240=CONCATENATE($D240,": "),AB240=0)),"",MAX(Z$1:Z239)+1),"")</f>
        <v/>
      </c>
      <c r="AA240" s="138" t="str">
        <f ca="1">IFERROR(CONCATENATE($D240,": ",INDIRECT(ADDRESS(COUNTIF($D$1:$D240,$D240)+3,COLUMN($AS239),4,1,$D240))),"")</f>
        <v/>
      </c>
      <c r="AB240" s="138" t="str">
        <f ca="1">IFERROR(INDIRECT(ADDRESS(COUNTIF($D$1:$D240,$D240)+3,COLUMN($AT239),4,1,$D240)),"")</f>
        <v/>
      </c>
      <c r="AC240" s="138" t="str">
        <f t="shared" ca="1" si="19"/>
        <v/>
      </c>
      <c r="AD240" s="138" t="str">
        <f ca="1">IFERROR(IF(OR(AND(AE240="",AF240=""),AND(AE240=0,AF240=0),AND(AE240=CONCATENATE($D240,": "),AF240=""),AND(AE240=CONCATENATE($D240,": "),AF240=0)),"",MAX(AD$1:AD239)+1),"")</f>
        <v/>
      </c>
      <c r="AE240" s="138" t="str">
        <f ca="1">IFERROR(CONCATENATE($D240,": ",INDIRECT(ADDRESS(COUNTIF($D$1:$D240,$D240)+3,COLUMN($AV239),4,1,$D240))),"")</f>
        <v/>
      </c>
      <c r="AF240" s="138" t="str">
        <f ca="1">IFERROR(INDIRECT(ADDRESS(COUNTIF($D$1:$D240,$D240)+3,COLUMN($AW239),4,1,$D240)),"")</f>
        <v/>
      </c>
    </row>
    <row r="241" spans="4:32" x14ac:dyDescent="0.25">
      <c r="D241" s="138">
        <f t="shared" si="15"/>
        <v>0</v>
      </c>
      <c r="E241" s="138" t="str">
        <f>CONCATENATE("Hinweis ",COUNTIF($D$1:D240,D241)+1)</f>
        <v>Hinweis 168</v>
      </c>
      <c r="F241" s="138" t="str">
        <f ca="1">IFERROR(IF(OR(AND(G241="",H241=""),AND(G241=0,H241=0),AND(G241=CONCATENATE(D241,": "),H241=""),AND(G241=CONCATENATE(D241,": "),H241=0)),"",MAX(F$1:F240)+1),"")</f>
        <v/>
      </c>
      <c r="G241" s="138" t="str">
        <f ca="1">IFERROR(CONCATENATE($D241,": ",INDIRECT(ADDRESS(COUNTIF($D$1:$D241,$D241)+3,COLUMN($AG240),4,1,$D241))),"")</f>
        <v/>
      </c>
      <c r="H241" s="138" t="str">
        <f ca="1">IFERROR(INDIRECT(ADDRESS(COUNTIF($D$1:$D241,$D241)+3,COLUMN($AH240),4,1,$D241)),"")</f>
        <v/>
      </c>
      <c r="I241" s="138" t="str">
        <f>CONCATENATE("Abweichung ",COUNTIF($D$1:D240,D241)+1)</f>
        <v>Abweichung 168</v>
      </c>
      <c r="J241" s="138" t="str">
        <f ca="1">IFERROR(IF(OR(AND(K241="",L241=""),AND(K241=0,L241=0),AND(K241=CONCATENATE($D241,": "),L241=""),AND(K241=CONCATENATE($D241,": "),L241=0)),"",MAX(J$1:J240)+1),"")</f>
        <v/>
      </c>
      <c r="K241" s="138" t="str">
        <f ca="1">IFERROR(CONCATENATE($D241,": ",INDIRECT(ADDRESS(COUNTIF($D$1:$D241,$D241)+3,COLUMN($AJ240),4,1,$D241))),"")</f>
        <v/>
      </c>
      <c r="L241" s="138" t="str">
        <f ca="1">IFERROR(INDIRECT(ADDRESS(COUNTIF($D$1:$D241,$D241)+3,COLUMN($AK240),4,1,$D241)),"")</f>
        <v/>
      </c>
      <c r="M241" s="138"/>
      <c r="N241" s="138"/>
      <c r="O241" s="138" t="str">
        <f t="shared" si="16"/>
        <v>Hinweis 168</v>
      </c>
      <c r="P241" s="138" t="str">
        <f ca="1">IFERROR(IF(OR(AND(Q241="",R241=""),AND(Q241=0,R241=0),AND(Q241=CONCATENATE($D241,": "),R241=""),AND(Q241=CONCATENATE($D241,": "),R241=0)),"",MAX(P$1:P240)+1),"")</f>
        <v/>
      </c>
      <c r="Q241" s="138" t="str">
        <f ca="1">IFERROR(CONCATENATE($D241,": ",INDIRECT(ADDRESS(COUNTIF($D$1:$D241,$D241)+3,COLUMN($AM240),4,1,$D241))),"")</f>
        <v/>
      </c>
      <c r="R241" s="138" t="str">
        <f ca="1">IFERROR(INDIRECT(ADDRESS(COUNTIF($D$1:$D241,$D241)+3,COLUMN($AN240),4,1,$D241)),"")</f>
        <v/>
      </c>
      <c r="S241" s="138" t="str">
        <f t="shared" si="17"/>
        <v>Abweichung 168</v>
      </c>
      <c r="T241" s="138" t="str">
        <f ca="1">IFERROR(IF(OR(AND(U241="",V241=""),AND(U241=0,V241=0),AND(U241=CONCATENATE($D241,": "),V241=""),AND(U241=CONCATENATE($D241,": "),V241=0)),"",MAX(T$1:T240)+1),"")</f>
        <v/>
      </c>
      <c r="U241" s="138" t="str">
        <f ca="1">IFERROR(CONCATENATE($D241,": ",INDIRECT(ADDRESS(COUNTIF($D$1:$D241,$D241)+3,COLUMN($AP240),4,1,$D241))),"")</f>
        <v/>
      </c>
      <c r="V241" s="138" t="str">
        <f ca="1">IFERROR(INDIRECT(ADDRESS(COUNTIF($D$1:$D241,$D241)+3,COLUMN($AQ240),4,1,$D241)),"")</f>
        <v/>
      </c>
      <c r="W241" s="138"/>
      <c r="X241" s="138"/>
      <c r="Y241" s="138">
        <f t="shared" si="18"/>
        <v>0</v>
      </c>
      <c r="Z241" s="138" t="str">
        <f ca="1">IFERROR(IF(OR(AND(AA241="",AB241=""),AND(AA241=0,AB241=0),AND(AA241=CONCATENATE($D241,": "),AB241=""),AND(AA241=CONCATENATE($D241,": "),AB241=0)),"",MAX(Z$1:Z240)+1),"")</f>
        <v/>
      </c>
      <c r="AA241" s="138" t="str">
        <f ca="1">IFERROR(CONCATENATE($D241,": ",INDIRECT(ADDRESS(COUNTIF($D$1:$D241,$D241)+3,COLUMN($AS240),4,1,$D241))),"")</f>
        <v/>
      </c>
      <c r="AB241" s="138" t="str">
        <f ca="1">IFERROR(INDIRECT(ADDRESS(COUNTIF($D$1:$D241,$D241)+3,COLUMN($AT240),4,1,$D241)),"")</f>
        <v/>
      </c>
      <c r="AC241" s="138" t="str">
        <f t="shared" ca="1" si="19"/>
        <v/>
      </c>
      <c r="AD241" s="138" t="str">
        <f ca="1">IFERROR(IF(OR(AND(AE241="",AF241=""),AND(AE241=0,AF241=0),AND(AE241=CONCATENATE($D241,": "),AF241=""),AND(AE241=CONCATENATE($D241,": "),AF241=0)),"",MAX(AD$1:AD240)+1),"")</f>
        <v/>
      </c>
      <c r="AE241" s="138" t="str">
        <f ca="1">IFERROR(CONCATENATE($D241,": ",INDIRECT(ADDRESS(COUNTIF($D$1:$D241,$D241)+3,COLUMN($AV240),4,1,$D241))),"")</f>
        <v/>
      </c>
      <c r="AF241" s="138" t="str">
        <f ca="1">IFERROR(INDIRECT(ADDRESS(COUNTIF($D$1:$D241,$D241)+3,COLUMN($AW240),4,1,$D241)),"")</f>
        <v/>
      </c>
    </row>
    <row r="242" spans="4:32" x14ac:dyDescent="0.25">
      <c r="D242" s="138">
        <f t="shared" si="15"/>
        <v>0</v>
      </c>
      <c r="E242" s="138" t="str">
        <f>CONCATENATE("Hinweis ",COUNTIF($D$1:D241,D242)+1)</f>
        <v>Hinweis 169</v>
      </c>
      <c r="F242" s="138" t="str">
        <f ca="1">IFERROR(IF(OR(AND(G242="",H242=""),AND(G242=0,H242=0),AND(G242=CONCATENATE(D242,": "),H242=""),AND(G242=CONCATENATE(D242,": "),H242=0)),"",MAX(F$1:F241)+1),"")</f>
        <v/>
      </c>
      <c r="G242" s="138" t="str">
        <f ca="1">IFERROR(CONCATENATE($D242,": ",INDIRECT(ADDRESS(COUNTIF($D$1:$D242,$D242)+3,COLUMN($AG241),4,1,$D242))),"")</f>
        <v/>
      </c>
      <c r="H242" s="138" t="str">
        <f ca="1">IFERROR(INDIRECT(ADDRESS(COUNTIF($D$1:$D242,$D242)+3,COLUMN($AH241),4,1,$D242)),"")</f>
        <v/>
      </c>
      <c r="I242" s="138" t="str">
        <f>CONCATENATE("Abweichung ",COUNTIF($D$1:D241,D242)+1)</f>
        <v>Abweichung 169</v>
      </c>
      <c r="J242" s="138" t="str">
        <f ca="1">IFERROR(IF(OR(AND(K242="",L242=""),AND(K242=0,L242=0),AND(K242=CONCATENATE($D242,": "),L242=""),AND(K242=CONCATENATE($D242,": "),L242=0)),"",MAX(J$1:J241)+1),"")</f>
        <v/>
      </c>
      <c r="K242" s="138" t="str">
        <f ca="1">IFERROR(CONCATENATE($D242,": ",INDIRECT(ADDRESS(COUNTIF($D$1:$D242,$D242)+3,COLUMN($AJ241),4,1,$D242))),"")</f>
        <v/>
      </c>
      <c r="L242" s="138" t="str">
        <f ca="1">IFERROR(INDIRECT(ADDRESS(COUNTIF($D$1:$D242,$D242)+3,COLUMN($AK241),4,1,$D242)),"")</f>
        <v/>
      </c>
      <c r="M242" s="138"/>
      <c r="N242" s="138"/>
      <c r="O242" s="138" t="str">
        <f t="shared" si="16"/>
        <v>Hinweis 169</v>
      </c>
      <c r="P242" s="138" t="str">
        <f ca="1">IFERROR(IF(OR(AND(Q242="",R242=""),AND(Q242=0,R242=0),AND(Q242=CONCATENATE($D242,": "),R242=""),AND(Q242=CONCATENATE($D242,": "),R242=0)),"",MAX(P$1:P241)+1),"")</f>
        <v/>
      </c>
      <c r="Q242" s="138" t="str">
        <f ca="1">IFERROR(CONCATENATE($D242,": ",INDIRECT(ADDRESS(COUNTIF($D$1:$D242,$D242)+3,COLUMN($AM241),4,1,$D242))),"")</f>
        <v/>
      </c>
      <c r="R242" s="138" t="str">
        <f ca="1">IFERROR(INDIRECT(ADDRESS(COUNTIF($D$1:$D242,$D242)+3,COLUMN($AN241),4,1,$D242)),"")</f>
        <v/>
      </c>
      <c r="S242" s="138" t="str">
        <f t="shared" si="17"/>
        <v>Abweichung 169</v>
      </c>
      <c r="T242" s="138" t="str">
        <f ca="1">IFERROR(IF(OR(AND(U242="",V242=""),AND(U242=0,V242=0),AND(U242=CONCATENATE($D242,": "),V242=""),AND(U242=CONCATENATE($D242,": "),V242=0)),"",MAX(T$1:T241)+1),"")</f>
        <v/>
      </c>
      <c r="U242" s="138" t="str">
        <f ca="1">IFERROR(CONCATENATE($D242,": ",INDIRECT(ADDRESS(COUNTIF($D$1:$D242,$D242)+3,COLUMN($AP241),4,1,$D242))),"")</f>
        <v/>
      </c>
      <c r="V242" s="138" t="str">
        <f ca="1">IFERROR(INDIRECT(ADDRESS(COUNTIF($D$1:$D242,$D242)+3,COLUMN($AQ241),4,1,$D242)),"")</f>
        <v/>
      </c>
      <c r="W242" s="138"/>
      <c r="X242" s="138"/>
      <c r="Y242" s="138">
        <f t="shared" si="18"/>
        <v>0</v>
      </c>
      <c r="Z242" s="138" t="str">
        <f ca="1">IFERROR(IF(OR(AND(AA242="",AB242=""),AND(AA242=0,AB242=0),AND(AA242=CONCATENATE($D242,": "),AB242=""),AND(AA242=CONCATENATE($D242,": "),AB242=0)),"",MAX(Z$1:Z241)+1),"")</f>
        <v/>
      </c>
      <c r="AA242" s="138" t="str">
        <f ca="1">IFERROR(CONCATENATE($D242,": ",INDIRECT(ADDRESS(COUNTIF($D$1:$D242,$D242)+3,COLUMN($AS241),4,1,$D242))),"")</f>
        <v/>
      </c>
      <c r="AB242" s="138" t="str">
        <f ca="1">IFERROR(INDIRECT(ADDRESS(COUNTIF($D$1:$D242,$D242)+3,COLUMN($AT241),4,1,$D242)),"")</f>
        <v/>
      </c>
      <c r="AC242" s="138" t="str">
        <f t="shared" ca="1" si="19"/>
        <v/>
      </c>
      <c r="AD242" s="138" t="str">
        <f ca="1">IFERROR(IF(OR(AND(AE242="",AF242=""),AND(AE242=0,AF242=0),AND(AE242=CONCATENATE($D242,": "),AF242=""),AND(AE242=CONCATENATE($D242,": "),AF242=0)),"",MAX(AD$1:AD241)+1),"")</f>
        <v/>
      </c>
      <c r="AE242" s="138" t="str">
        <f ca="1">IFERROR(CONCATENATE($D242,": ",INDIRECT(ADDRESS(COUNTIF($D$1:$D242,$D242)+3,COLUMN($AV241),4,1,$D242))),"")</f>
        <v/>
      </c>
      <c r="AF242" s="138" t="str">
        <f ca="1">IFERROR(INDIRECT(ADDRESS(COUNTIF($D$1:$D242,$D242)+3,COLUMN($AW241),4,1,$D242)),"")</f>
        <v/>
      </c>
    </row>
    <row r="243" spans="4:32" x14ac:dyDescent="0.25">
      <c r="D243" s="138">
        <f t="shared" si="15"/>
        <v>0</v>
      </c>
      <c r="E243" s="138" t="str">
        <f>CONCATENATE("Hinweis ",COUNTIF($D$1:D242,D243)+1)</f>
        <v>Hinweis 170</v>
      </c>
      <c r="F243" s="138" t="str">
        <f ca="1">IFERROR(IF(OR(AND(G243="",H243=""),AND(G243=0,H243=0),AND(G243=CONCATENATE(D243,": "),H243=""),AND(G243=CONCATENATE(D243,": "),H243=0)),"",MAX(F$1:F242)+1),"")</f>
        <v/>
      </c>
      <c r="G243" s="138" t="str">
        <f ca="1">IFERROR(CONCATENATE($D243,": ",INDIRECT(ADDRESS(COUNTIF($D$1:$D243,$D243)+3,COLUMN($AG242),4,1,$D243))),"")</f>
        <v/>
      </c>
      <c r="H243" s="138" t="str">
        <f ca="1">IFERROR(INDIRECT(ADDRESS(COUNTIF($D$1:$D243,$D243)+3,COLUMN($AH242),4,1,$D243)),"")</f>
        <v/>
      </c>
      <c r="I243" s="138" t="str">
        <f>CONCATENATE("Abweichung ",COUNTIF($D$1:D242,D243)+1)</f>
        <v>Abweichung 170</v>
      </c>
      <c r="J243" s="138" t="str">
        <f ca="1">IFERROR(IF(OR(AND(K243="",L243=""),AND(K243=0,L243=0),AND(K243=CONCATENATE($D243,": "),L243=""),AND(K243=CONCATENATE($D243,": "),L243=0)),"",MAX(J$1:J242)+1),"")</f>
        <v/>
      </c>
      <c r="K243" s="138" t="str">
        <f ca="1">IFERROR(CONCATENATE($D243,": ",INDIRECT(ADDRESS(COUNTIF($D$1:$D243,$D243)+3,COLUMN($AJ242),4,1,$D243))),"")</f>
        <v/>
      </c>
      <c r="L243" s="138" t="str">
        <f ca="1">IFERROR(INDIRECT(ADDRESS(COUNTIF($D$1:$D243,$D243)+3,COLUMN($AK242),4,1,$D243)),"")</f>
        <v/>
      </c>
      <c r="M243" s="138"/>
      <c r="N243" s="138"/>
      <c r="O243" s="138" t="str">
        <f t="shared" si="16"/>
        <v>Hinweis 170</v>
      </c>
      <c r="P243" s="138" t="str">
        <f ca="1">IFERROR(IF(OR(AND(Q243="",R243=""),AND(Q243=0,R243=0),AND(Q243=CONCATENATE($D243,": "),R243=""),AND(Q243=CONCATENATE($D243,": "),R243=0)),"",MAX(P$1:P242)+1),"")</f>
        <v/>
      </c>
      <c r="Q243" s="138" t="str">
        <f ca="1">IFERROR(CONCATENATE($D243,": ",INDIRECT(ADDRESS(COUNTIF($D$1:$D243,$D243)+3,COLUMN($AM242),4,1,$D243))),"")</f>
        <v/>
      </c>
      <c r="R243" s="138" t="str">
        <f ca="1">IFERROR(INDIRECT(ADDRESS(COUNTIF($D$1:$D243,$D243)+3,COLUMN($AN242),4,1,$D243)),"")</f>
        <v/>
      </c>
      <c r="S243" s="138" t="str">
        <f t="shared" si="17"/>
        <v>Abweichung 170</v>
      </c>
      <c r="T243" s="138" t="str">
        <f ca="1">IFERROR(IF(OR(AND(U243="",V243=""),AND(U243=0,V243=0),AND(U243=CONCATENATE($D243,": "),V243=""),AND(U243=CONCATENATE($D243,": "),V243=0)),"",MAX(T$1:T242)+1),"")</f>
        <v/>
      </c>
      <c r="U243" s="138" t="str">
        <f ca="1">IFERROR(CONCATENATE($D243,": ",INDIRECT(ADDRESS(COUNTIF($D$1:$D243,$D243)+3,COLUMN($AP242),4,1,$D243))),"")</f>
        <v/>
      </c>
      <c r="V243" s="138" t="str">
        <f ca="1">IFERROR(INDIRECT(ADDRESS(COUNTIF($D$1:$D243,$D243)+3,COLUMN($AQ242),4,1,$D243)),"")</f>
        <v/>
      </c>
      <c r="W243" s="138"/>
      <c r="X243" s="138"/>
      <c r="Y243" s="138">
        <f t="shared" si="18"/>
        <v>0</v>
      </c>
      <c r="Z243" s="138" t="str">
        <f ca="1">IFERROR(IF(OR(AND(AA243="",AB243=""),AND(AA243=0,AB243=0),AND(AA243=CONCATENATE($D243,": "),AB243=""),AND(AA243=CONCATENATE($D243,": "),AB243=0)),"",MAX(Z$1:Z242)+1),"")</f>
        <v/>
      </c>
      <c r="AA243" s="138" t="str">
        <f ca="1">IFERROR(CONCATENATE($D243,": ",INDIRECT(ADDRESS(COUNTIF($D$1:$D243,$D243)+3,COLUMN($AS242),4,1,$D243))),"")</f>
        <v/>
      </c>
      <c r="AB243" s="138" t="str">
        <f ca="1">IFERROR(INDIRECT(ADDRESS(COUNTIF($D$1:$D243,$D243)+3,COLUMN($AT242),4,1,$D243)),"")</f>
        <v/>
      </c>
      <c r="AC243" s="138" t="str">
        <f t="shared" ca="1" si="19"/>
        <v/>
      </c>
      <c r="AD243" s="138" t="str">
        <f ca="1">IFERROR(IF(OR(AND(AE243="",AF243=""),AND(AE243=0,AF243=0),AND(AE243=CONCATENATE($D243,": "),AF243=""),AND(AE243=CONCATENATE($D243,": "),AF243=0)),"",MAX(AD$1:AD242)+1),"")</f>
        <v/>
      </c>
      <c r="AE243" s="138" t="str">
        <f ca="1">IFERROR(CONCATENATE($D243,": ",INDIRECT(ADDRESS(COUNTIF($D$1:$D243,$D243)+3,COLUMN($AV242),4,1,$D243))),"")</f>
        <v/>
      </c>
      <c r="AF243" s="138" t="str">
        <f ca="1">IFERROR(INDIRECT(ADDRESS(COUNTIF($D$1:$D243,$D243)+3,COLUMN($AW242),4,1,$D243)),"")</f>
        <v/>
      </c>
    </row>
    <row r="244" spans="4:32" x14ac:dyDescent="0.25">
      <c r="D244" s="138">
        <f t="shared" si="15"/>
        <v>0</v>
      </c>
      <c r="E244" s="138" t="str">
        <f>CONCATENATE("Hinweis ",COUNTIF($D$1:D243,D244)+1)</f>
        <v>Hinweis 171</v>
      </c>
      <c r="F244" s="138" t="str">
        <f ca="1">IFERROR(IF(OR(AND(G244="",H244=""),AND(G244=0,H244=0),AND(G244=CONCATENATE(D244,": "),H244=""),AND(G244=CONCATENATE(D244,": "),H244=0)),"",MAX(F$1:F243)+1),"")</f>
        <v/>
      </c>
      <c r="G244" s="138" t="str">
        <f ca="1">IFERROR(CONCATENATE($D244,": ",INDIRECT(ADDRESS(COUNTIF($D$1:$D244,$D244)+3,COLUMN($AG243),4,1,$D244))),"")</f>
        <v/>
      </c>
      <c r="H244" s="138" t="str">
        <f ca="1">IFERROR(INDIRECT(ADDRESS(COUNTIF($D$1:$D244,$D244)+3,COLUMN($AH243),4,1,$D244)),"")</f>
        <v/>
      </c>
      <c r="I244" s="138" t="str">
        <f>CONCATENATE("Abweichung ",COUNTIF($D$1:D243,D244)+1)</f>
        <v>Abweichung 171</v>
      </c>
      <c r="J244" s="138" t="str">
        <f ca="1">IFERROR(IF(OR(AND(K244="",L244=""),AND(K244=0,L244=0),AND(K244=CONCATENATE($D244,": "),L244=""),AND(K244=CONCATENATE($D244,": "),L244=0)),"",MAX(J$1:J243)+1),"")</f>
        <v/>
      </c>
      <c r="K244" s="138" t="str">
        <f ca="1">IFERROR(CONCATENATE($D244,": ",INDIRECT(ADDRESS(COUNTIF($D$1:$D244,$D244)+3,COLUMN($AJ243),4,1,$D244))),"")</f>
        <v/>
      </c>
      <c r="L244" s="138" t="str">
        <f ca="1">IFERROR(INDIRECT(ADDRESS(COUNTIF($D$1:$D244,$D244)+3,COLUMN($AK243),4,1,$D244)),"")</f>
        <v/>
      </c>
      <c r="M244" s="138"/>
      <c r="N244" s="138"/>
      <c r="O244" s="138" t="str">
        <f t="shared" si="16"/>
        <v>Hinweis 171</v>
      </c>
      <c r="P244" s="138" t="str">
        <f ca="1">IFERROR(IF(OR(AND(Q244="",R244=""),AND(Q244=0,R244=0),AND(Q244=CONCATENATE($D244,": "),R244=""),AND(Q244=CONCATENATE($D244,": "),R244=0)),"",MAX(P$1:P243)+1),"")</f>
        <v/>
      </c>
      <c r="Q244" s="138" t="str">
        <f ca="1">IFERROR(CONCATENATE($D244,": ",INDIRECT(ADDRESS(COUNTIF($D$1:$D244,$D244)+3,COLUMN($AM243),4,1,$D244))),"")</f>
        <v/>
      </c>
      <c r="R244" s="138" t="str">
        <f ca="1">IFERROR(INDIRECT(ADDRESS(COUNTIF($D$1:$D244,$D244)+3,COLUMN($AN243),4,1,$D244)),"")</f>
        <v/>
      </c>
      <c r="S244" s="138" t="str">
        <f t="shared" si="17"/>
        <v>Abweichung 171</v>
      </c>
      <c r="T244" s="138" t="str">
        <f ca="1">IFERROR(IF(OR(AND(U244="",V244=""),AND(U244=0,V244=0),AND(U244=CONCATENATE($D244,": "),V244=""),AND(U244=CONCATENATE($D244,": "),V244=0)),"",MAX(T$1:T243)+1),"")</f>
        <v/>
      </c>
      <c r="U244" s="138" t="str">
        <f ca="1">IFERROR(CONCATENATE($D244,": ",INDIRECT(ADDRESS(COUNTIF($D$1:$D244,$D244)+3,COLUMN($AP243),4,1,$D244))),"")</f>
        <v/>
      </c>
      <c r="V244" s="138" t="str">
        <f ca="1">IFERROR(INDIRECT(ADDRESS(COUNTIF($D$1:$D244,$D244)+3,COLUMN($AQ243),4,1,$D244)),"")</f>
        <v/>
      </c>
      <c r="W244" s="138"/>
      <c r="X244" s="138"/>
      <c r="Y244" s="138">
        <f t="shared" si="18"/>
        <v>0</v>
      </c>
      <c r="Z244" s="138" t="str">
        <f ca="1">IFERROR(IF(OR(AND(AA244="",AB244=""),AND(AA244=0,AB244=0),AND(AA244=CONCATENATE($D244,": "),AB244=""),AND(AA244=CONCATENATE($D244,": "),AB244=0)),"",MAX(Z$1:Z243)+1),"")</f>
        <v/>
      </c>
      <c r="AA244" s="138" t="str">
        <f ca="1">IFERROR(CONCATENATE($D244,": ",INDIRECT(ADDRESS(COUNTIF($D$1:$D244,$D244)+3,COLUMN($AS243),4,1,$D244))),"")</f>
        <v/>
      </c>
      <c r="AB244" s="138" t="str">
        <f ca="1">IFERROR(INDIRECT(ADDRESS(COUNTIF($D$1:$D244,$D244)+3,COLUMN($AT243),4,1,$D244)),"")</f>
        <v/>
      </c>
      <c r="AC244" s="138" t="str">
        <f t="shared" ca="1" si="19"/>
        <v/>
      </c>
      <c r="AD244" s="138" t="str">
        <f ca="1">IFERROR(IF(OR(AND(AE244="",AF244=""),AND(AE244=0,AF244=0),AND(AE244=CONCATENATE($D244,": "),AF244=""),AND(AE244=CONCATENATE($D244,": "),AF244=0)),"",MAX(AD$1:AD243)+1),"")</f>
        <v/>
      </c>
      <c r="AE244" s="138" t="str">
        <f ca="1">IFERROR(CONCATENATE($D244,": ",INDIRECT(ADDRESS(COUNTIF($D$1:$D244,$D244)+3,COLUMN($AV243),4,1,$D244))),"")</f>
        <v/>
      </c>
      <c r="AF244" s="138" t="str">
        <f ca="1">IFERROR(INDIRECT(ADDRESS(COUNTIF($D$1:$D244,$D244)+3,COLUMN($AW243),4,1,$D244)),"")</f>
        <v/>
      </c>
    </row>
    <row r="245" spans="4:32" x14ac:dyDescent="0.25">
      <c r="D245" s="138">
        <f t="shared" si="15"/>
        <v>0</v>
      </c>
      <c r="E245" s="138" t="str">
        <f>CONCATENATE("Hinweis ",COUNTIF($D$1:D244,D245)+1)</f>
        <v>Hinweis 172</v>
      </c>
      <c r="F245" s="138" t="str">
        <f ca="1">IFERROR(IF(OR(AND(G245="",H245=""),AND(G245=0,H245=0),AND(G245=CONCATENATE(D245,": "),H245=""),AND(G245=CONCATENATE(D245,": "),H245=0)),"",MAX(F$1:F244)+1),"")</f>
        <v/>
      </c>
      <c r="G245" s="138" t="str">
        <f ca="1">IFERROR(CONCATENATE($D245,": ",INDIRECT(ADDRESS(COUNTIF($D$1:$D245,$D245)+3,COLUMN($AG244),4,1,$D245))),"")</f>
        <v/>
      </c>
      <c r="H245" s="138" t="str">
        <f ca="1">IFERROR(INDIRECT(ADDRESS(COUNTIF($D$1:$D245,$D245)+3,COLUMN($AH244),4,1,$D245)),"")</f>
        <v/>
      </c>
      <c r="I245" s="138" t="str">
        <f>CONCATENATE("Abweichung ",COUNTIF($D$1:D244,D245)+1)</f>
        <v>Abweichung 172</v>
      </c>
      <c r="J245" s="138" t="str">
        <f ca="1">IFERROR(IF(OR(AND(K245="",L245=""),AND(K245=0,L245=0),AND(K245=CONCATENATE($D245,": "),L245=""),AND(K245=CONCATENATE($D245,": "),L245=0)),"",MAX(J$1:J244)+1),"")</f>
        <v/>
      </c>
      <c r="K245" s="138" t="str">
        <f ca="1">IFERROR(CONCATENATE($D245,": ",INDIRECT(ADDRESS(COUNTIF($D$1:$D245,$D245)+3,COLUMN($AJ244),4,1,$D245))),"")</f>
        <v/>
      </c>
      <c r="L245" s="138" t="str">
        <f ca="1">IFERROR(INDIRECT(ADDRESS(COUNTIF($D$1:$D245,$D245)+3,COLUMN($AK244),4,1,$D245)),"")</f>
        <v/>
      </c>
      <c r="M245" s="138"/>
      <c r="N245" s="138"/>
      <c r="O245" s="138" t="str">
        <f t="shared" si="16"/>
        <v>Hinweis 172</v>
      </c>
      <c r="P245" s="138" t="str">
        <f ca="1">IFERROR(IF(OR(AND(Q245="",R245=""),AND(Q245=0,R245=0),AND(Q245=CONCATENATE($D245,": "),R245=""),AND(Q245=CONCATENATE($D245,": "),R245=0)),"",MAX(P$1:P244)+1),"")</f>
        <v/>
      </c>
      <c r="Q245" s="138" t="str">
        <f ca="1">IFERROR(CONCATENATE($D245,": ",INDIRECT(ADDRESS(COUNTIF($D$1:$D245,$D245)+3,COLUMN($AM244),4,1,$D245))),"")</f>
        <v/>
      </c>
      <c r="R245" s="138" t="str">
        <f ca="1">IFERROR(INDIRECT(ADDRESS(COUNTIF($D$1:$D245,$D245)+3,COLUMN($AN244),4,1,$D245)),"")</f>
        <v/>
      </c>
      <c r="S245" s="138" t="str">
        <f t="shared" si="17"/>
        <v>Abweichung 172</v>
      </c>
      <c r="T245" s="138" t="str">
        <f ca="1">IFERROR(IF(OR(AND(U245="",V245=""),AND(U245=0,V245=0),AND(U245=CONCATENATE($D245,": "),V245=""),AND(U245=CONCATENATE($D245,": "),V245=0)),"",MAX(T$1:T244)+1),"")</f>
        <v/>
      </c>
      <c r="U245" s="138" t="str">
        <f ca="1">IFERROR(CONCATENATE($D245,": ",INDIRECT(ADDRESS(COUNTIF($D$1:$D245,$D245)+3,COLUMN($AP244),4,1,$D245))),"")</f>
        <v/>
      </c>
      <c r="V245" s="138" t="str">
        <f ca="1">IFERROR(INDIRECT(ADDRESS(COUNTIF($D$1:$D245,$D245)+3,COLUMN($AQ244),4,1,$D245)),"")</f>
        <v/>
      </c>
      <c r="W245" s="138"/>
      <c r="X245" s="138"/>
      <c r="Y245" s="138">
        <f t="shared" si="18"/>
        <v>0</v>
      </c>
      <c r="Z245" s="138" t="str">
        <f ca="1">IFERROR(IF(OR(AND(AA245="",AB245=""),AND(AA245=0,AB245=0),AND(AA245=CONCATENATE($D245,": "),AB245=""),AND(AA245=CONCATENATE($D245,": "),AB245=0)),"",MAX(Z$1:Z244)+1),"")</f>
        <v/>
      </c>
      <c r="AA245" s="138" t="str">
        <f ca="1">IFERROR(CONCATENATE($D245,": ",INDIRECT(ADDRESS(COUNTIF($D$1:$D245,$D245)+3,COLUMN($AS244),4,1,$D245))),"")</f>
        <v/>
      </c>
      <c r="AB245" s="138" t="str">
        <f ca="1">IFERROR(INDIRECT(ADDRESS(COUNTIF($D$1:$D245,$D245)+3,COLUMN($AT244),4,1,$D245)),"")</f>
        <v/>
      </c>
      <c r="AC245" s="138" t="str">
        <f t="shared" ca="1" si="19"/>
        <v/>
      </c>
      <c r="AD245" s="138" t="str">
        <f ca="1">IFERROR(IF(OR(AND(AE245="",AF245=""),AND(AE245=0,AF245=0),AND(AE245=CONCATENATE($D245,": "),AF245=""),AND(AE245=CONCATENATE($D245,": "),AF245=0)),"",MAX(AD$1:AD244)+1),"")</f>
        <v/>
      </c>
      <c r="AE245" s="138" t="str">
        <f ca="1">IFERROR(CONCATENATE($D245,": ",INDIRECT(ADDRESS(COUNTIF($D$1:$D245,$D245)+3,COLUMN($AV244),4,1,$D245))),"")</f>
        <v/>
      </c>
      <c r="AF245" s="138" t="str">
        <f ca="1">IFERROR(INDIRECT(ADDRESS(COUNTIF($D$1:$D245,$D245)+3,COLUMN($AW244),4,1,$D245)),"")</f>
        <v/>
      </c>
    </row>
    <row r="246" spans="4:32" x14ac:dyDescent="0.25">
      <c r="D246" s="138">
        <f t="shared" si="15"/>
        <v>0</v>
      </c>
      <c r="E246" s="138" t="str">
        <f>CONCATENATE("Hinweis ",COUNTIF($D$1:D245,D246)+1)</f>
        <v>Hinweis 173</v>
      </c>
      <c r="F246" s="138" t="str">
        <f ca="1">IFERROR(IF(OR(AND(G246="",H246=""),AND(G246=0,H246=0),AND(G246=CONCATENATE(D246,": "),H246=""),AND(G246=CONCATENATE(D246,": "),H246=0)),"",MAX(F$1:F245)+1),"")</f>
        <v/>
      </c>
      <c r="G246" s="138" t="str">
        <f ca="1">IFERROR(CONCATENATE($D246,": ",INDIRECT(ADDRESS(COUNTIF($D$1:$D246,$D246)+3,COLUMN($AG245),4,1,$D246))),"")</f>
        <v/>
      </c>
      <c r="H246" s="138" t="str">
        <f ca="1">IFERROR(INDIRECT(ADDRESS(COUNTIF($D$1:$D246,$D246)+3,COLUMN($AH245),4,1,$D246)),"")</f>
        <v/>
      </c>
      <c r="I246" s="138" t="str">
        <f>CONCATENATE("Abweichung ",COUNTIF($D$1:D245,D246)+1)</f>
        <v>Abweichung 173</v>
      </c>
      <c r="J246" s="138" t="str">
        <f ca="1">IFERROR(IF(OR(AND(K246="",L246=""),AND(K246=0,L246=0),AND(K246=CONCATENATE($D246,": "),L246=""),AND(K246=CONCATENATE($D246,": "),L246=0)),"",MAX(J$1:J245)+1),"")</f>
        <v/>
      </c>
      <c r="K246" s="138" t="str">
        <f ca="1">IFERROR(CONCATENATE($D246,": ",INDIRECT(ADDRESS(COUNTIF($D$1:$D246,$D246)+3,COLUMN($AJ245),4,1,$D246))),"")</f>
        <v/>
      </c>
      <c r="L246" s="138" t="str">
        <f ca="1">IFERROR(INDIRECT(ADDRESS(COUNTIF($D$1:$D246,$D246)+3,COLUMN($AK245),4,1,$D246)),"")</f>
        <v/>
      </c>
      <c r="M246" s="138"/>
      <c r="N246" s="138"/>
      <c r="O246" s="138" t="str">
        <f t="shared" si="16"/>
        <v>Hinweis 173</v>
      </c>
      <c r="P246" s="138" t="str">
        <f ca="1">IFERROR(IF(OR(AND(Q246="",R246=""),AND(Q246=0,R246=0),AND(Q246=CONCATENATE($D246,": "),R246=""),AND(Q246=CONCATENATE($D246,": "),R246=0)),"",MAX(P$1:P245)+1),"")</f>
        <v/>
      </c>
      <c r="Q246" s="138" t="str">
        <f ca="1">IFERROR(CONCATENATE($D246,": ",INDIRECT(ADDRESS(COUNTIF($D$1:$D246,$D246)+3,COLUMN($AM245),4,1,$D246))),"")</f>
        <v/>
      </c>
      <c r="R246" s="138" t="str">
        <f ca="1">IFERROR(INDIRECT(ADDRESS(COUNTIF($D$1:$D246,$D246)+3,COLUMN($AN245),4,1,$D246)),"")</f>
        <v/>
      </c>
      <c r="S246" s="138" t="str">
        <f t="shared" si="17"/>
        <v>Abweichung 173</v>
      </c>
      <c r="T246" s="138" t="str">
        <f ca="1">IFERROR(IF(OR(AND(U246="",V246=""),AND(U246=0,V246=0),AND(U246=CONCATENATE($D246,": "),V246=""),AND(U246=CONCATENATE($D246,": "),V246=0)),"",MAX(T$1:T245)+1),"")</f>
        <v/>
      </c>
      <c r="U246" s="138" t="str">
        <f ca="1">IFERROR(CONCATENATE($D246,": ",INDIRECT(ADDRESS(COUNTIF($D$1:$D246,$D246)+3,COLUMN($AP245),4,1,$D246))),"")</f>
        <v/>
      </c>
      <c r="V246" s="138" t="str">
        <f ca="1">IFERROR(INDIRECT(ADDRESS(COUNTIF($D$1:$D246,$D246)+3,COLUMN($AQ245),4,1,$D246)),"")</f>
        <v/>
      </c>
      <c r="W246" s="138"/>
      <c r="X246" s="138"/>
      <c r="Y246" s="138">
        <f t="shared" si="18"/>
        <v>0</v>
      </c>
      <c r="Z246" s="138" t="str">
        <f ca="1">IFERROR(IF(OR(AND(AA246="",AB246=""),AND(AA246=0,AB246=0),AND(AA246=CONCATENATE($D246,": "),AB246=""),AND(AA246=CONCATENATE($D246,": "),AB246=0)),"",MAX(Z$1:Z245)+1),"")</f>
        <v/>
      </c>
      <c r="AA246" s="138" t="str">
        <f ca="1">IFERROR(CONCATENATE($D246,": ",INDIRECT(ADDRESS(COUNTIF($D$1:$D246,$D246)+3,COLUMN($AS245),4,1,$D246))),"")</f>
        <v/>
      </c>
      <c r="AB246" s="138" t="str">
        <f ca="1">IFERROR(INDIRECT(ADDRESS(COUNTIF($D$1:$D246,$D246)+3,COLUMN($AT245),4,1,$D246)),"")</f>
        <v/>
      </c>
      <c r="AC246" s="138" t="str">
        <f t="shared" ca="1" si="19"/>
        <v/>
      </c>
      <c r="AD246" s="138" t="str">
        <f ca="1">IFERROR(IF(OR(AND(AE246="",AF246=""),AND(AE246=0,AF246=0),AND(AE246=CONCATENATE($D246,": "),AF246=""),AND(AE246=CONCATENATE($D246,": "),AF246=0)),"",MAX(AD$1:AD245)+1),"")</f>
        <v/>
      </c>
      <c r="AE246" s="138" t="str">
        <f ca="1">IFERROR(CONCATENATE($D246,": ",INDIRECT(ADDRESS(COUNTIF($D$1:$D246,$D246)+3,COLUMN($AV245),4,1,$D246))),"")</f>
        <v/>
      </c>
      <c r="AF246" s="138" t="str">
        <f ca="1">IFERROR(INDIRECT(ADDRESS(COUNTIF($D$1:$D246,$D246)+3,COLUMN($AW245),4,1,$D246)),"")</f>
        <v/>
      </c>
    </row>
    <row r="247" spans="4:32" x14ac:dyDescent="0.25">
      <c r="D247" s="138">
        <f t="shared" si="15"/>
        <v>0</v>
      </c>
      <c r="E247" s="138" t="str">
        <f>CONCATENATE("Hinweis ",COUNTIF($D$1:D246,D247)+1)</f>
        <v>Hinweis 174</v>
      </c>
      <c r="F247" s="138" t="str">
        <f ca="1">IFERROR(IF(OR(AND(G247="",H247=""),AND(G247=0,H247=0),AND(G247=CONCATENATE(D247,": "),H247=""),AND(G247=CONCATENATE(D247,": "),H247=0)),"",MAX(F$1:F246)+1),"")</f>
        <v/>
      </c>
      <c r="G247" s="138" t="str">
        <f ca="1">IFERROR(CONCATENATE($D247,": ",INDIRECT(ADDRESS(COUNTIF($D$1:$D247,$D247)+3,COLUMN($AG246),4,1,$D247))),"")</f>
        <v/>
      </c>
      <c r="H247" s="138" t="str">
        <f ca="1">IFERROR(INDIRECT(ADDRESS(COUNTIF($D$1:$D247,$D247)+3,COLUMN($AH246),4,1,$D247)),"")</f>
        <v/>
      </c>
      <c r="I247" s="138" t="str">
        <f>CONCATENATE("Abweichung ",COUNTIF($D$1:D246,D247)+1)</f>
        <v>Abweichung 174</v>
      </c>
      <c r="J247" s="138" t="str">
        <f ca="1">IFERROR(IF(OR(AND(K247="",L247=""),AND(K247=0,L247=0),AND(K247=CONCATENATE($D247,": "),L247=""),AND(K247=CONCATENATE($D247,": "),L247=0)),"",MAX(J$1:J246)+1),"")</f>
        <v/>
      </c>
      <c r="K247" s="138" t="str">
        <f ca="1">IFERROR(CONCATENATE($D247,": ",INDIRECT(ADDRESS(COUNTIF($D$1:$D247,$D247)+3,COLUMN($AJ246),4,1,$D247))),"")</f>
        <v/>
      </c>
      <c r="L247" s="138" t="str">
        <f ca="1">IFERROR(INDIRECT(ADDRESS(COUNTIF($D$1:$D247,$D247)+3,COLUMN($AK246),4,1,$D247)),"")</f>
        <v/>
      </c>
      <c r="M247" s="138"/>
      <c r="N247" s="138"/>
      <c r="O247" s="138" t="str">
        <f t="shared" si="16"/>
        <v>Hinweis 174</v>
      </c>
      <c r="P247" s="138" t="str">
        <f ca="1">IFERROR(IF(OR(AND(Q247="",R247=""),AND(Q247=0,R247=0),AND(Q247=CONCATENATE($D247,": "),R247=""),AND(Q247=CONCATENATE($D247,": "),R247=0)),"",MAX(P$1:P246)+1),"")</f>
        <v/>
      </c>
      <c r="Q247" s="138" t="str">
        <f ca="1">IFERROR(CONCATENATE($D247,": ",INDIRECT(ADDRESS(COUNTIF($D$1:$D247,$D247)+3,COLUMN($AM246),4,1,$D247))),"")</f>
        <v/>
      </c>
      <c r="R247" s="138" t="str">
        <f ca="1">IFERROR(INDIRECT(ADDRESS(COUNTIF($D$1:$D247,$D247)+3,COLUMN($AN246),4,1,$D247)),"")</f>
        <v/>
      </c>
      <c r="S247" s="138" t="str">
        <f t="shared" si="17"/>
        <v>Abweichung 174</v>
      </c>
      <c r="T247" s="138" t="str">
        <f ca="1">IFERROR(IF(OR(AND(U247="",V247=""),AND(U247=0,V247=0),AND(U247=CONCATENATE($D247,": "),V247=""),AND(U247=CONCATENATE($D247,": "),V247=0)),"",MAX(T$1:T246)+1),"")</f>
        <v/>
      </c>
      <c r="U247" s="138" t="str">
        <f ca="1">IFERROR(CONCATENATE($D247,": ",INDIRECT(ADDRESS(COUNTIF($D$1:$D247,$D247)+3,COLUMN($AP246),4,1,$D247))),"")</f>
        <v/>
      </c>
      <c r="V247" s="138" t="str">
        <f ca="1">IFERROR(INDIRECT(ADDRESS(COUNTIF($D$1:$D247,$D247)+3,COLUMN($AQ246),4,1,$D247)),"")</f>
        <v/>
      </c>
      <c r="W247" s="138"/>
      <c r="X247" s="138"/>
      <c r="Y247" s="138">
        <f t="shared" si="18"/>
        <v>0</v>
      </c>
      <c r="Z247" s="138" t="str">
        <f ca="1">IFERROR(IF(OR(AND(AA247="",AB247=""),AND(AA247=0,AB247=0),AND(AA247=CONCATENATE($D247,": "),AB247=""),AND(AA247=CONCATENATE($D247,": "),AB247=0)),"",MAX(Z$1:Z246)+1),"")</f>
        <v/>
      </c>
      <c r="AA247" s="138" t="str">
        <f ca="1">IFERROR(CONCATENATE($D247,": ",INDIRECT(ADDRESS(COUNTIF($D$1:$D247,$D247)+3,COLUMN($AS246),4,1,$D247))),"")</f>
        <v/>
      </c>
      <c r="AB247" s="138" t="str">
        <f ca="1">IFERROR(INDIRECT(ADDRESS(COUNTIF($D$1:$D247,$D247)+3,COLUMN($AT246),4,1,$D247)),"")</f>
        <v/>
      </c>
      <c r="AC247" s="138" t="str">
        <f t="shared" ca="1" si="19"/>
        <v/>
      </c>
      <c r="AD247" s="138" t="str">
        <f ca="1">IFERROR(IF(OR(AND(AE247="",AF247=""),AND(AE247=0,AF247=0),AND(AE247=CONCATENATE($D247,": "),AF247=""),AND(AE247=CONCATENATE($D247,": "),AF247=0)),"",MAX(AD$1:AD246)+1),"")</f>
        <v/>
      </c>
      <c r="AE247" s="138" t="str">
        <f ca="1">IFERROR(CONCATENATE($D247,": ",INDIRECT(ADDRESS(COUNTIF($D$1:$D247,$D247)+3,COLUMN($AV246),4,1,$D247))),"")</f>
        <v/>
      </c>
      <c r="AF247" s="138" t="str">
        <f ca="1">IFERROR(INDIRECT(ADDRESS(COUNTIF($D$1:$D247,$D247)+3,COLUMN($AW246),4,1,$D247)),"")</f>
        <v/>
      </c>
    </row>
    <row r="248" spans="4:32" x14ac:dyDescent="0.25">
      <c r="D248" s="138">
        <f t="shared" si="15"/>
        <v>0</v>
      </c>
      <c r="E248" s="138" t="str">
        <f>CONCATENATE("Hinweis ",COUNTIF($D$1:D247,D248)+1)</f>
        <v>Hinweis 175</v>
      </c>
      <c r="F248" s="138" t="str">
        <f ca="1">IFERROR(IF(OR(AND(G248="",H248=""),AND(G248=0,H248=0),AND(G248=CONCATENATE(D248,": "),H248=""),AND(G248=CONCATENATE(D248,": "),H248=0)),"",MAX(F$1:F247)+1),"")</f>
        <v/>
      </c>
      <c r="G248" s="138" t="str">
        <f ca="1">IFERROR(CONCATENATE($D248,": ",INDIRECT(ADDRESS(COUNTIF($D$1:$D248,$D248)+3,COLUMN($AG247),4,1,$D248))),"")</f>
        <v/>
      </c>
      <c r="H248" s="138" t="str">
        <f ca="1">IFERROR(INDIRECT(ADDRESS(COUNTIF($D$1:$D248,$D248)+3,COLUMN($AH247),4,1,$D248)),"")</f>
        <v/>
      </c>
      <c r="I248" s="138" t="str">
        <f>CONCATENATE("Abweichung ",COUNTIF($D$1:D247,D248)+1)</f>
        <v>Abweichung 175</v>
      </c>
      <c r="J248" s="138" t="str">
        <f ca="1">IFERROR(IF(OR(AND(K248="",L248=""),AND(K248=0,L248=0),AND(K248=CONCATENATE($D248,": "),L248=""),AND(K248=CONCATENATE($D248,": "),L248=0)),"",MAX(J$1:J247)+1),"")</f>
        <v/>
      </c>
      <c r="K248" s="138" t="str">
        <f ca="1">IFERROR(CONCATENATE($D248,": ",INDIRECT(ADDRESS(COUNTIF($D$1:$D248,$D248)+3,COLUMN($AJ247),4,1,$D248))),"")</f>
        <v/>
      </c>
      <c r="L248" s="138" t="str">
        <f ca="1">IFERROR(INDIRECT(ADDRESS(COUNTIF($D$1:$D248,$D248)+3,COLUMN($AK247),4,1,$D248)),"")</f>
        <v/>
      </c>
      <c r="M248" s="138"/>
      <c r="N248" s="138"/>
      <c r="O248" s="138" t="str">
        <f t="shared" si="16"/>
        <v>Hinweis 175</v>
      </c>
      <c r="P248" s="138" t="str">
        <f ca="1">IFERROR(IF(OR(AND(Q248="",R248=""),AND(Q248=0,R248=0),AND(Q248=CONCATENATE($D248,": "),R248=""),AND(Q248=CONCATENATE($D248,": "),R248=0)),"",MAX(P$1:P247)+1),"")</f>
        <v/>
      </c>
      <c r="Q248" s="138" t="str">
        <f ca="1">IFERROR(CONCATENATE($D248,": ",INDIRECT(ADDRESS(COUNTIF($D$1:$D248,$D248)+3,COLUMN($AM247),4,1,$D248))),"")</f>
        <v/>
      </c>
      <c r="R248" s="138" t="str">
        <f ca="1">IFERROR(INDIRECT(ADDRESS(COUNTIF($D$1:$D248,$D248)+3,COLUMN($AN247),4,1,$D248)),"")</f>
        <v/>
      </c>
      <c r="S248" s="138" t="str">
        <f t="shared" si="17"/>
        <v>Abweichung 175</v>
      </c>
      <c r="T248" s="138" t="str">
        <f ca="1">IFERROR(IF(OR(AND(U248="",V248=""),AND(U248=0,V248=0),AND(U248=CONCATENATE($D248,": "),V248=""),AND(U248=CONCATENATE($D248,": "),V248=0)),"",MAX(T$1:T247)+1),"")</f>
        <v/>
      </c>
      <c r="U248" s="138" t="str">
        <f ca="1">IFERROR(CONCATENATE($D248,": ",INDIRECT(ADDRESS(COUNTIF($D$1:$D248,$D248)+3,COLUMN($AP247),4,1,$D248))),"")</f>
        <v/>
      </c>
      <c r="V248" s="138" t="str">
        <f ca="1">IFERROR(INDIRECT(ADDRESS(COUNTIF($D$1:$D248,$D248)+3,COLUMN($AQ247),4,1,$D248)),"")</f>
        <v/>
      </c>
      <c r="W248" s="138"/>
      <c r="X248" s="138"/>
      <c r="Y248" s="138">
        <f t="shared" si="18"/>
        <v>0</v>
      </c>
      <c r="Z248" s="138" t="str">
        <f ca="1">IFERROR(IF(OR(AND(AA248="",AB248=""),AND(AA248=0,AB248=0),AND(AA248=CONCATENATE($D248,": "),AB248=""),AND(AA248=CONCATENATE($D248,": "),AB248=0)),"",MAX(Z$1:Z247)+1),"")</f>
        <v/>
      </c>
      <c r="AA248" s="138" t="str">
        <f ca="1">IFERROR(CONCATENATE($D248,": ",INDIRECT(ADDRESS(COUNTIF($D$1:$D248,$D248)+3,COLUMN($AS247),4,1,$D248))),"")</f>
        <v/>
      </c>
      <c r="AB248" s="138" t="str">
        <f ca="1">IFERROR(INDIRECT(ADDRESS(COUNTIF($D$1:$D248,$D248)+3,COLUMN($AT247),4,1,$D248)),"")</f>
        <v/>
      </c>
      <c r="AC248" s="138" t="str">
        <f t="shared" ca="1" si="19"/>
        <v/>
      </c>
      <c r="AD248" s="138" t="str">
        <f ca="1">IFERROR(IF(OR(AND(AE248="",AF248=""),AND(AE248=0,AF248=0),AND(AE248=CONCATENATE($D248,": "),AF248=""),AND(AE248=CONCATENATE($D248,": "),AF248=0)),"",MAX(AD$1:AD247)+1),"")</f>
        <v/>
      </c>
      <c r="AE248" s="138" t="str">
        <f ca="1">IFERROR(CONCATENATE($D248,": ",INDIRECT(ADDRESS(COUNTIF($D$1:$D248,$D248)+3,COLUMN($AV247),4,1,$D248))),"")</f>
        <v/>
      </c>
      <c r="AF248" s="138" t="str">
        <f ca="1">IFERROR(INDIRECT(ADDRESS(COUNTIF($D$1:$D248,$D248)+3,COLUMN($AW247),4,1,$D248)),"")</f>
        <v/>
      </c>
    </row>
    <row r="249" spans="4:32" x14ac:dyDescent="0.25">
      <c r="D249" s="138">
        <f t="shared" si="15"/>
        <v>0</v>
      </c>
      <c r="E249" s="138" t="str">
        <f>CONCATENATE("Hinweis ",COUNTIF($D$1:D248,D249)+1)</f>
        <v>Hinweis 176</v>
      </c>
      <c r="F249" s="138" t="str">
        <f ca="1">IFERROR(IF(OR(AND(G249="",H249=""),AND(G249=0,H249=0),AND(G249=CONCATENATE(D249,": "),H249=""),AND(G249=CONCATENATE(D249,": "),H249=0)),"",MAX(F$1:F248)+1),"")</f>
        <v/>
      </c>
      <c r="G249" s="138" t="str">
        <f ca="1">IFERROR(CONCATENATE($D249,": ",INDIRECT(ADDRESS(COUNTIF($D$1:$D249,$D249)+3,COLUMN($AG248),4,1,$D249))),"")</f>
        <v/>
      </c>
      <c r="H249" s="138" t="str">
        <f ca="1">IFERROR(INDIRECT(ADDRESS(COUNTIF($D$1:$D249,$D249)+3,COLUMN($AH248),4,1,$D249)),"")</f>
        <v/>
      </c>
      <c r="I249" s="138" t="str">
        <f>CONCATENATE("Abweichung ",COUNTIF($D$1:D248,D249)+1)</f>
        <v>Abweichung 176</v>
      </c>
      <c r="J249" s="138" t="str">
        <f ca="1">IFERROR(IF(OR(AND(K249="",L249=""),AND(K249=0,L249=0),AND(K249=CONCATENATE($D249,": "),L249=""),AND(K249=CONCATENATE($D249,": "),L249=0)),"",MAX(J$1:J248)+1),"")</f>
        <v/>
      </c>
      <c r="K249" s="138" t="str">
        <f ca="1">IFERROR(CONCATENATE($D249,": ",INDIRECT(ADDRESS(COUNTIF($D$1:$D249,$D249)+3,COLUMN($AJ248),4,1,$D249))),"")</f>
        <v/>
      </c>
      <c r="L249" s="138" t="str">
        <f ca="1">IFERROR(INDIRECT(ADDRESS(COUNTIF($D$1:$D249,$D249)+3,COLUMN($AK248),4,1,$D249)),"")</f>
        <v/>
      </c>
      <c r="M249" s="138"/>
      <c r="N249" s="138"/>
      <c r="O249" s="138" t="str">
        <f t="shared" si="16"/>
        <v>Hinweis 176</v>
      </c>
      <c r="P249" s="138" t="str">
        <f ca="1">IFERROR(IF(OR(AND(Q249="",R249=""),AND(Q249=0,R249=0),AND(Q249=CONCATENATE($D249,": "),R249=""),AND(Q249=CONCATENATE($D249,": "),R249=0)),"",MAX(P$1:P248)+1),"")</f>
        <v/>
      </c>
      <c r="Q249" s="138" t="str">
        <f ca="1">IFERROR(CONCATENATE($D249,": ",INDIRECT(ADDRESS(COUNTIF($D$1:$D249,$D249)+3,COLUMN($AM248),4,1,$D249))),"")</f>
        <v/>
      </c>
      <c r="R249" s="138" t="str">
        <f ca="1">IFERROR(INDIRECT(ADDRESS(COUNTIF($D$1:$D249,$D249)+3,COLUMN($AN248),4,1,$D249)),"")</f>
        <v/>
      </c>
      <c r="S249" s="138" t="str">
        <f t="shared" si="17"/>
        <v>Abweichung 176</v>
      </c>
      <c r="T249" s="138" t="str">
        <f ca="1">IFERROR(IF(OR(AND(U249="",V249=""),AND(U249=0,V249=0),AND(U249=CONCATENATE($D249,": "),V249=""),AND(U249=CONCATENATE($D249,": "),V249=0)),"",MAX(T$1:T248)+1),"")</f>
        <v/>
      </c>
      <c r="U249" s="138" t="str">
        <f ca="1">IFERROR(CONCATENATE($D249,": ",INDIRECT(ADDRESS(COUNTIF($D$1:$D249,$D249)+3,COLUMN($AP248),4,1,$D249))),"")</f>
        <v/>
      </c>
      <c r="V249" s="138" t="str">
        <f ca="1">IFERROR(INDIRECT(ADDRESS(COUNTIF($D$1:$D249,$D249)+3,COLUMN($AQ248),4,1,$D249)),"")</f>
        <v/>
      </c>
      <c r="W249" s="138"/>
      <c r="X249" s="138"/>
      <c r="Y249" s="138">
        <f t="shared" si="18"/>
        <v>0</v>
      </c>
      <c r="Z249" s="138" t="str">
        <f ca="1">IFERROR(IF(OR(AND(AA249="",AB249=""),AND(AA249=0,AB249=0),AND(AA249=CONCATENATE($D249,": "),AB249=""),AND(AA249=CONCATENATE($D249,": "),AB249=0)),"",MAX(Z$1:Z248)+1),"")</f>
        <v/>
      </c>
      <c r="AA249" s="138" t="str">
        <f ca="1">IFERROR(CONCATENATE($D249,": ",INDIRECT(ADDRESS(COUNTIF($D$1:$D249,$D249)+3,COLUMN($AS248),4,1,$D249))),"")</f>
        <v/>
      </c>
      <c r="AB249" s="138" t="str">
        <f ca="1">IFERROR(INDIRECT(ADDRESS(COUNTIF($D$1:$D249,$D249)+3,COLUMN($AT248),4,1,$D249)),"")</f>
        <v/>
      </c>
      <c r="AC249" s="138" t="str">
        <f t="shared" ca="1" si="19"/>
        <v/>
      </c>
      <c r="AD249" s="138" t="str">
        <f ca="1">IFERROR(IF(OR(AND(AE249="",AF249=""),AND(AE249=0,AF249=0),AND(AE249=CONCATENATE($D249,": "),AF249=""),AND(AE249=CONCATENATE($D249,": "),AF249=0)),"",MAX(AD$1:AD248)+1),"")</f>
        <v/>
      </c>
      <c r="AE249" s="138" t="str">
        <f ca="1">IFERROR(CONCATENATE($D249,": ",INDIRECT(ADDRESS(COUNTIF($D$1:$D249,$D249)+3,COLUMN($AV248),4,1,$D249))),"")</f>
        <v/>
      </c>
      <c r="AF249" s="138" t="str">
        <f ca="1">IFERROR(INDIRECT(ADDRESS(COUNTIF($D$1:$D249,$D249)+3,COLUMN($AW248),4,1,$D249)),"")</f>
        <v/>
      </c>
    </row>
    <row r="250" spans="4:32" x14ac:dyDescent="0.25">
      <c r="D250" s="138">
        <f t="shared" si="15"/>
        <v>0</v>
      </c>
      <c r="E250" s="138" t="str">
        <f>CONCATENATE("Hinweis ",COUNTIF($D$1:D249,D250)+1)</f>
        <v>Hinweis 177</v>
      </c>
      <c r="F250" s="138" t="str">
        <f ca="1">IFERROR(IF(OR(AND(G250="",H250=""),AND(G250=0,H250=0),AND(G250=CONCATENATE(D250,": "),H250=""),AND(G250=CONCATENATE(D250,": "),H250=0)),"",MAX(F$1:F249)+1),"")</f>
        <v/>
      </c>
      <c r="G250" s="138" t="str">
        <f ca="1">IFERROR(CONCATENATE($D250,": ",INDIRECT(ADDRESS(COUNTIF($D$1:$D250,$D250)+3,COLUMN($AG249),4,1,$D250))),"")</f>
        <v/>
      </c>
      <c r="H250" s="138" t="str">
        <f ca="1">IFERROR(INDIRECT(ADDRESS(COUNTIF($D$1:$D250,$D250)+3,COLUMN($AH249),4,1,$D250)),"")</f>
        <v/>
      </c>
      <c r="I250" s="138" t="str">
        <f>CONCATENATE("Abweichung ",COUNTIF($D$1:D249,D250)+1)</f>
        <v>Abweichung 177</v>
      </c>
      <c r="J250" s="138" t="str">
        <f ca="1">IFERROR(IF(OR(AND(K250="",L250=""),AND(K250=0,L250=0),AND(K250=CONCATENATE($D250,": "),L250=""),AND(K250=CONCATENATE($D250,": "),L250=0)),"",MAX(J$1:J249)+1),"")</f>
        <v/>
      </c>
      <c r="K250" s="138" t="str">
        <f ca="1">IFERROR(CONCATENATE($D250,": ",INDIRECT(ADDRESS(COUNTIF($D$1:$D250,$D250)+3,COLUMN($AJ249),4,1,$D250))),"")</f>
        <v/>
      </c>
      <c r="L250" s="138" t="str">
        <f ca="1">IFERROR(INDIRECT(ADDRESS(COUNTIF($D$1:$D250,$D250)+3,COLUMN($AK249),4,1,$D250)),"")</f>
        <v/>
      </c>
      <c r="M250" s="138"/>
      <c r="N250" s="138"/>
      <c r="O250" s="138" t="str">
        <f t="shared" si="16"/>
        <v>Hinweis 177</v>
      </c>
      <c r="P250" s="138" t="str">
        <f ca="1">IFERROR(IF(OR(AND(Q250="",R250=""),AND(Q250=0,R250=0),AND(Q250=CONCATENATE($D250,": "),R250=""),AND(Q250=CONCATENATE($D250,": "),R250=0)),"",MAX(P$1:P249)+1),"")</f>
        <v/>
      </c>
      <c r="Q250" s="138" t="str">
        <f ca="1">IFERROR(CONCATENATE($D250,": ",INDIRECT(ADDRESS(COUNTIF($D$1:$D250,$D250)+3,COLUMN($AM249),4,1,$D250))),"")</f>
        <v/>
      </c>
      <c r="R250" s="138" t="str">
        <f ca="1">IFERROR(INDIRECT(ADDRESS(COUNTIF($D$1:$D250,$D250)+3,COLUMN($AN249),4,1,$D250)),"")</f>
        <v/>
      </c>
      <c r="S250" s="138" t="str">
        <f t="shared" si="17"/>
        <v>Abweichung 177</v>
      </c>
      <c r="T250" s="138" t="str">
        <f ca="1">IFERROR(IF(OR(AND(U250="",V250=""),AND(U250=0,V250=0),AND(U250=CONCATENATE($D250,": "),V250=""),AND(U250=CONCATENATE($D250,": "),V250=0)),"",MAX(T$1:T249)+1),"")</f>
        <v/>
      </c>
      <c r="U250" s="138" t="str">
        <f ca="1">IFERROR(CONCATENATE($D250,": ",INDIRECT(ADDRESS(COUNTIF($D$1:$D250,$D250)+3,COLUMN($AP249),4,1,$D250))),"")</f>
        <v/>
      </c>
      <c r="V250" s="138" t="str">
        <f ca="1">IFERROR(INDIRECT(ADDRESS(COUNTIF($D$1:$D250,$D250)+3,COLUMN($AQ249),4,1,$D250)),"")</f>
        <v/>
      </c>
      <c r="W250" s="138"/>
      <c r="X250" s="138"/>
      <c r="Y250" s="138">
        <f t="shared" si="18"/>
        <v>0</v>
      </c>
      <c r="Z250" s="138" t="str">
        <f ca="1">IFERROR(IF(OR(AND(AA250="",AB250=""),AND(AA250=0,AB250=0),AND(AA250=CONCATENATE($D250,": "),AB250=""),AND(AA250=CONCATENATE($D250,": "),AB250=0)),"",MAX(Z$1:Z249)+1),"")</f>
        <v/>
      </c>
      <c r="AA250" s="138" t="str">
        <f ca="1">IFERROR(CONCATENATE($D250,": ",INDIRECT(ADDRESS(COUNTIF($D$1:$D250,$D250)+3,COLUMN($AS249),4,1,$D250))),"")</f>
        <v/>
      </c>
      <c r="AB250" s="138" t="str">
        <f ca="1">IFERROR(INDIRECT(ADDRESS(COUNTIF($D$1:$D250,$D250)+3,COLUMN($AT249),4,1,$D250)),"")</f>
        <v/>
      </c>
      <c r="AC250" s="138" t="str">
        <f t="shared" ca="1" si="19"/>
        <v/>
      </c>
      <c r="AD250" s="138" t="str">
        <f ca="1">IFERROR(IF(OR(AND(AE250="",AF250=""),AND(AE250=0,AF250=0),AND(AE250=CONCATENATE($D250,": "),AF250=""),AND(AE250=CONCATENATE($D250,": "),AF250=0)),"",MAX(AD$1:AD249)+1),"")</f>
        <v/>
      </c>
      <c r="AE250" s="138" t="str">
        <f ca="1">IFERROR(CONCATENATE($D250,": ",INDIRECT(ADDRESS(COUNTIF($D$1:$D250,$D250)+3,COLUMN($AV249),4,1,$D250))),"")</f>
        <v/>
      </c>
      <c r="AF250" s="138" t="str">
        <f ca="1">IFERROR(INDIRECT(ADDRESS(COUNTIF($D$1:$D250,$D250)+3,COLUMN($AW249),4,1,$D250)),"")</f>
        <v/>
      </c>
    </row>
    <row r="251" spans="4:32" x14ac:dyDescent="0.25">
      <c r="D251" s="138">
        <f t="shared" si="15"/>
        <v>0</v>
      </c>
      <c r="E251" s="138" t="str">
        <f>CONCATENATE("Hinweis ",COUNTIF($D$1:D250,D251)+1)</f>
        <v>Hinweis 178</v>
      </c>
      <c r="F251" s="138" t="str">
        <f ca="1">IFERROR(IF(OR(AND(G251="",H251=""),AND(G251=0,H251=0),AND(G251=CONCATENATE(D251,": "),H251=""),AND(G251=CONCATENATE(D251,": "),H251=0)),"",MAX(F$1:F250)+1),"")</f>
        <v/>
      </c>
      <c r="G251" s="138" t="str">
        <f ca="1">IFERROR(CONCATENATE($D251,": ",INDIRECT(ADDRESS(COUNTIF($D$1:$D251,$D251)+3,COLUMN($AG250),4,1,$D251))),"")</f>
        <v/>
      </c>
      <c r="H251" s="138" t="str">
        <f ca="1">IFERROR(INDIRECT(ADDRESS(COUNTIF($D$1:$D251,$D251)+3,COLUMN($AH250),4,1,$D251)),"")</f>
        <v/>
      </c>
      <c r="I251" s="138" t="str">
        <f>CONCATENATE("Abweichung ",COUNTIF($D$1:D250,D251)+1)</f>
        <v>Abweichung 178</v>
      </c>
      <c r="J251" s="138" t="str">
        <f ca="1">IFERROR(IF(OR(AND(K251="",L251=""),AND(K251=0,L251=0),AND(K251=CONCATENATE($D251,": "),L251=""),AND(K251=CONCATENATE($D251,": "),L251=0)),"",MAX(J$1:J250)+1),"")</f>
        <v/>
      </c>
      <c r="K251" s="138" t="str">
        <f ca="1">IFERROR(CONCATENATE($D251,": ",INDIRECT(ADDRESS(COUNTIF($D$1:$D251,$D251)+3,COLUMN($AJ250),4,1,$D251))),"")</f>
        <v/>
      </c>
      <c r="L251" s="138" t="str">
        <f ca="1">IFERROR(INDIRECT(ADDRESS(COUNTIF($D$1:$D251,$D251)+3,COLUMN($AK250),4,1,$D251)),"")</f>
        <v/>
      </c>
      <c r="M251" s="138"/>
      <c r="N251" s="138"/>
      <c r="O251" s="138" t="str">
        <f t="shared" si="16"/>
        <v>Hinweis 178</v>
      </c>
      <c r="P251" s="138" t="str">
        <f ca="1">IFERROR(IF(OR(AND(Q251="",R251=""),AND(Q251=0,R251=0),AND(Q251=CONCATENATE($D251,": "),R251=""),AND(Q251=CONCATENATE($D251,": "),R251=0)),"",MAX(P$1:P250)+1),"")</f>
        <v/>
      </c>
      <c r="Q251" s="138" t="str">
        <f ca="1">IFERROR(CONCATENATE($D251,": ",INDIRECT(ADDRESS(COUNTIF($D$1:$D251,$D251)+3,COLUMN($AM250),4,1,$D251))),"")</f>
        <v/>
      </c>
      <c r="R251" s="138" t="str">
        <f ca="1">IFERROR(INDIRECT(ADDRESS(COUNTIF($D$1:$D251,$D251)+3,COLUMN($AN250),4,1,$D251)),"")</f>
        <v/>
      </c>
      <c r="S251" s="138" t="str">
        <f t="shared" si="17"/>
        <v>Abweichung 178</v>
      </c>
      <c r="T251" s="138" t="str">
        <f ca="1">IFERROR(IF(OR(AND(U251="",V251=""),AND(U251=0,V251=0),AND(U251=CONCATENATE($D251,": "),V251=""),AND(U251=CONCATENATE($D251,": "),V251=0)),"",MAX(T$1:T250)+1),"")</f>
        <v/>
      </c>
      <c r="U251" s="138" t="str">
        <f ca="1">IFERROR(CONCATENATE($D251,": ",INDIRECT(ADDRESS(COUNTIF($D$1:$D251,$D251)+3,COLUMN($AP250),4,1,$D251))),"")</f>
        <v/>
      </c>
      <c r="V251" s="138" t="str">
        <f ca="1">IFERROR(INDIRECT(ADDRESS(COUNTIF($D$1:$D251,$D251)+3,COLUMN($AQ250),4,1,$D251)),"")</f>
        <v/>
      </c>
      <c r="W251" s="138"/>
      <c r="X251" s="138"/>
      <c r="Y251" s="138">
        <f t="shared" si="18"/>
        <v>0</v>
      </c>
      <c r="Z251" s="138" t="str">
        <f ca="1">IFERROR(IF(OR(AND(AA251="",AB251=""),AND(AA251=0,AB251=0),AND(AA251=CONCATENATE($D251,": "),AB251=""),AND(AA251=CONCATENATE($D251,": "),AB251=0)),"",MAX(Z$1:Z250)+1),"")</f>
        <v/>
      </c>
      <c r="AA251" s="138" t="str">
        <f ca="1">IFERROR(CONCATENATE($D251,": ",INDIRECT(ADDRESS(COUNTIF($D$1:$D251,$D251)+3,COLUMN($AS250),4,1,$D251))),"")</f>
        <v/>
      </c>
      <c r="AB251" s="138" t="str">
        <f ca="1">IFERROR(INDIRECT(ADDRESS(COUNTIF($D$1:$D251,$D251)+3,COLUMN($AT250),4,1,$D251)),"")</f>
        <v/>
      </c>
      <c r="AC251" s="138" t="str">
        <f t="shared" ca="1" si="19"/>
        <v/>
      </c>
      <c r="AD251" s="138" t="str">
        <f ca="1">IFERROR(IF(OR(AND(AE251="",AF251=""),AND(AE251=0,AF251=0),AND(AE251=CONCATENATE($D251,": "),AF251=""),AND(AE251=CONCATENATE($D251,": "),AF251=0)),"",MAX(AD$1:AD250)+1),"")</f>
        <v/>
      </c>
      <c r="AE251" s="138" t="str">
        <f ca="1">IFERROR(CONCATENATE($D251,": ",INDIRECT(ADDRESS(COUNTIF($D$1:$D251,$D251)+3,COLUMN($AV250),4,1,$D251))),"")</f>
        <v/>
      </c>
      <c r="AF251" s="138" t="str">
        <f ca="1">IFERROR(INDIRECT(ADDRESS(COUNTIF($D$1:$D251,$D251)+3,COLUMN($AW250),4,1,$D251)),"")</f>
        <v/>
      </c>
    </row>
    <row r="252" spans="4:32" x14ac:dyDescent="0.25">
      <c r="D252" s="138">
        <f t="shared" si="15"/>
        <v>0</v>
      </c>
      <c r="E252" s="138" t="str">
        <f>CONCATENATE("Hinweis ",COUNTIF($D$1:D251,D252)+1)</f>
        <v>Hinweis 179</v>
      </c>
      <c r="F252" s="138" t="str">
        <f ca="1">IFERROR(IF(OR(AND(G252="",H252=""),AND(G252=0,H252=0),AND(G252=CONCATENATE(D252,": "),H252=""),AND(G252=CONCATENATE(D252,": "),H252=0)),"",MAX(F$1:F251)+1),"")</f>
        <v/>
      </c>
      <c r="G252" s="138" t="str">
        <f ca="1">IFERROR(CONCATENATE($D252,": ",INDIRECT(ADDRESS(COUNTIF($D$1:$D252,$D252)+3,COLUMN($AG251),4,1,$D252))),"")</f>
        <v/>
      </c>
      <c r="H252" s="138" t="str">
        <f ca="1">IFERROR(INDIRECT(ADDRESS(COUNTIF($D$1:$D252,$D252)+3,COLUMN($AH251),4,1,$D252)),"")</f>
        <v/>
      </c>
      <c r="I252" s="138" t="str">
        <f>CONCATENATE("Abweichung ",COUNTIF($D$1:D251,D252)+1)</f>
        <v>Abweichung 179</v>
      </c>
      <c r="J252" s="138" t="str">
        <f ca="1">IFERROR(IF(OR(AND(K252="",L252=""),AND(K252=0,L252=0),AND(K252=CONCATENATE($D252,": "),L252=""),AND(K252=CONCATENATE($D252,": "),L252=0)),"",MAX(J$1:J251)+1),"")</f>
        <v/>
      </c>
      <c r="K252" s="138" t="str">
        <f ca="1">IFERROR(CONCATENATE($D252,": ",INDIRECT(ADDRESS(COUNTIF($D$1:$D252,$D252)+3,COLUMN($AJ251),4,1,$D252))),"")</f>
        <v/>
      </c>
      <c r="L252" s="138" t="str">
        <f ca="1">IFERROR(INDIRECT(ADDRESS(COUNTIF($D$1:$D252,$D252)+3,COLUMN($AK251),4,1,$D252)),"")</f>
        <v/>
      </c>
      <c r="M252" s="138"/>
      <c r="N252" s="138"/>
      <c r="O252" s="138" t="str">
        <f t="shared" si="16"/>
        <v>Hinweis 179</v>
      </c>
      <c r="P252" s="138" t="str">
        <f ca="1">IFERROR(IF(OR(AND(Q252="",R252=""),AND(Q252=0,R252=0),AND(Q252=CONCATENATE($D252,": "),R252=""),AND(Q252=CONCATENATE($D252,": "),R252=0)),"",MAX(P$1:P251)+1),"")</f>
        <v/>
      </c>
      <c r="Q252" s="138" t="str">
        <f ca="1">IFERROR(CONCATENATE($D252,": ",INDIRECT(ADDRESS(COUNTIF($D$1:$D252,$D252)+3,COLUMN($AM251),4,1,$D252))),"")</f>
        <v/>
      </c>
      <c r="R252" s="138" t="str">
        <f ca="1">IFERROR(INDIRECT(ADDRESS(COUNTIF($D$1:$D252,$D252)+3,COLUMN($AN251),4,1,$D252)),"")</f>
        <v/>
      </c>
      <c r="S252" s="138" t="str">
        <f t="shared" si="17"/>
        <v>Abweichung 179</v>
      </c>
      <c r="T252" s="138" t="str">
        <f ca="1">IFERROR(IF(OR(AND(U252="",V252=""),AND(U252=0,V252=0),AND(U252=CONCATENATE($D252,": "),V252=""),AND(U252=CONCATENATE($D252,": "),V252=0)),"",MAX(T$1:T251)+1),"")</f>
        <v/>
      </c>
      <c r="U252" s="138" t="str">
        <f ca="1">IFERROR(CONCATENATE($D252,": ",INDIRECT(ADDRESS(COUNTIF($D$1:$D252,$D252)+3,COLUMN($AP251),4,1,$D252))),"")</f>
        <v/>
      </c>
      <c r="V252" s="138" t="str">
        <f ca="1">IFERROR(INDIRECT(ADDRESS(COUNTIF($D$1:$D252,$D252)+3,COLUMN($AQ251),4,1,$D252)),"")</f>
        <v/>
      </c>
      <c r="W252" s="138"/>
      <c r="X252" s="138"/>
      <c r="Y252" s="138">
        <f t="shared" si="18"/>
        <v>0</v>
      </c>
      <c r="Z252" s="138" t="str">
        <f ca="1">IFERROR(IF(OR(AND(AA252="",AB252=""),AND(AA252=0,AB252=0),AND(AA252=CONCATENATE($D252,": "),AB252=""),AND(AA252=CONCATENATE($D252,": "),AB252=0)),"",MAX(Z$1:Z251)+1),"")</f>
        <v/>
      </c>
      <c r="AA252" s="138" t="str">
        <f ca="1">IFERROR(CONCATENATE($D252,": ",INDIRECT(ADDRESS(COUNTIF($D$1:$D252,$D252)+3,COLUMN($AS251),4,1,$D252))),"")</f>
        <v/>
      </c>
      <c r="AB252" s="138" t="str">
        <f ca="1">IFERROR(INDIRECT(ADDRESS(COUNTIF($D$1:$D252,$D252)+3,COLUMN($AT251),4,1,$D252)),"")</f>
        <v/>
      </c>
      <c r="AC252" s="138" t="str">
        <f t="shared" ca="1" si="19"/>
        <v/>
      </c>
      <c r="AD252" s="138" t="str">
        <f ca="1">IFERROR(IF(OR(AND(AE252="",AF252=""),AND(AE252=0,AF252=0),AND(AE252=CONCATENATE($D252,": "),AF252=""),AND(AE252=CONCATENATE($D252,": "),AF252=0)),"",MAX(AD$1:AD251)+1),"")</f>
        <v/>
      </c>
      <c r="AE252" s="138" t="str">
        <f ca="1">IFERROR(CONCATENATE($D252,": ",INDIRECT(ADDRESS(COUNTIF($D$1:$D252,$D252)+3,COLUMN($AV251),4,1,$D252))),"")</f>
        <v/>
      </c>
      <c r="AF252" s="138" t="str">
        <f ca="1">IFERROR(INDIRECT(ADDRESS(COUNTIF($D$1:$D252,$D252)+3,COLUMN($AW251),4,1,$D252)),"")</f>
        <v/>
      </c>
    </row>
    <row r="253" spans="4:32" x14ac:dyDescent="0.25">
      <c r="D253" s="138">
        <f t="shared" si="15"/>
        <v>0</v>
      </c>
      <c r="E253" s="138" t="str">
        <f>CONCATENATE("Hinweis ",COUNTIF($D$1:D252,D253)+1)</f>
        <v>Hinweis 180</v>
      </c>
      <c r="F253" s="138" t="str">
        <f ca="1">IFERROR(IF(OR(AND(G253="",H253=""),AND(G253=0,H253=0),AND(G253=CONCATENATE(D253,": "),H253=""),AND(G253=CONCATENATE(D253,": "),H253=0)),"",MAX(F$1:F252)+1),"")</f>
        <v/>
      </c>
      <c r="G253" s="138" t="str">
        <f ca="1">IFERROR(CONCATENATE($D253,": ",INDIRECT(ADDRESS(COUNTIF($D$1:$D253,$D253)+3,COLUMN($AG252),4,1,$D253))),"")</f>
        <v/>
      </c>
      <c r="H253" s="138" t="str">
        <f ca="1">IFERROR(INDIRECT(ADDRESS(COUNTIF($D$1:$D253,$D253)+3,COLUMN($AH252),4,1,$D253)),"")</f>
        <v/>
      </c>
      <c r="I253" s="138" t="str">
        <f>CONCATENATE("Abweichung ",COUNTIF($D$1:D252,D253)+1)</f>
        <v>Abweichung 180</v>
      </c>
      <c r="J253" s="138" t="str">
        <f ca="1">IFERROR(IF(OR(AND(K253="",L253=""),AND(K253=0,L253=0),AND(K253=CONCATENATE($D253,": "),L253=""),AND(K253=CONCATENATE($D253,": "),L253=0)),"",MAX(J$1:J252)+1),"")</f>
        <v/>
      </c>
      <c r="K253" s="138" t="str">
        <f ca="1">IFERROR(CONCATENATE($D253,": ",INDIRECT(ADDRESS(COUNTIF($D$1:$D253,$D253)+3,COLUMN($AJ252),4,1,$D253))),"")</f>
        <v/>
      </c>
      <c r="L253" s="138" t="str">
        <f ca="1">IFERROR(INDIRECT(ADDRESS(COUNTIF($D$1:$D253,$D253)+3,COLUMN($AK252),4,1,$D253)),"")</f>
        <v/>
      </c>
      <c r="M253" s="138"/>
      <c r="N253" s="138"/>
      <c r="O253" s="138" t="str">
        <f t="shared" si="16"/>
        <v>Hinweis 180</v>
      </c>
      <c r="P253" s="138" t="str">
        <f ca="1">IFERROR(IF(OR(AND(Q253="",R253=""),AND(Q253=0,R253=0),AND(Q253=CONCATENATE($D253,": "),R253=""),AND(Q253=CONCATENATE($D253,": "),R253=0)),"",MAX(P$1:P252)+1),"")</f>
        <v/>
      </c>
      <c r="Q253" s="138" t="str">
        <f ca="1">IFERROR(CONCATENATE($D253,": ",INDIRECT(ADDRESS(COUNTIF($D$1:$D253,$D253)+3,COLUMN($AM252),4,1,$D253))),"")</f>
        <v/>
      </c>
      <c r="R253" s="138" t="str">
        <f ca="1">IFERROR(INDIRECT(ADDRESS(COUNTIF($D$1:$D253,$D253)+3,COLUMN($AN252),4,1,$D253)),"")</f>
        <v/>
      </c>
      <c r="S253" s="138" t="str">
        <f t="shared" si="17"/>
        <v>Abweichung 180</v>
      </c>
      <c r="T253" s="138" t="str">
        <f ca="1">IFERROR(IF(OR(AND(U253="",V253=""),AND(U253=0,V253=0),AND(U253=CONCATENATE($D253,": "),V253=""),AND(U253=CONCATENATE($D253,": "),V253=0)),"",MAX(T$1:T252)+1),"")</f>
        <v/>
      </c>
      <c r="U253" s="138" t="str">
        <f ca="1">IFERROR(CONCATENATE($D253,": ",INDIRECT(ADDRESS(COUNTIF($D$1:$D253,$D253)+3,COLUMN($AP252),4,1,$D253))),"")</f>
        <v/>
      </c>
      <c r="V253" s="138" t="str">
        <f ca="1">IFERROR(INDIRECT(ADDRESS(COUNTIF($D$1:$D253,$D253)+3,COLUMN($AQ252),4,1,$D253)),"")</f>
        <v/>
      </c>
      <c r="W253" s="138"/>
      <c r="X253" s="138"/>
      <c r="Y253" s="138">
        <f t="shared" si="18"/>
        <v>0</v>
      </c>
      <c r="Z253" s="138" t="str">
        <f ca="1">IFERROR(IF(OR(AND(AA253="",AB253=""),AND(AA253=0,AB253=0),AND(AA253=CONCATENATE($D253,": "),AB253=""),AND(AA253=CONCATENATE($D253,": "),AB253=0)),"",MAX(Z$1:Z252)+1),"")</f>
        <v/>
      </c>
      <c r="AA253" s="138" t="str">
        <f ca="1">IFERROR(CONCATENATE($D253,": ",INDIRECT(ADDRESS(COUNTIF($D$1:$D253,$D253)+3,COLUMN($AS252),4,1,$D253))),"")</f>
        <v/>
      </c>
      <c r="AB253" s="138" t="str">
        <f ca="1">IFERROR(INDIRECT(ADDRESS(COUNTIF($D$1:$D253,$D253)+3,COLUMN($AT252),4,1,$D253)),"")</f>
        <v/>
      </c>
      <c r="AC253" s="138" t="str">
        <f t="shared" ca="1" si="19"/>
        <v/>
      </c>
      <c r="AD253" s="138" t="str">
        <f ca="1">IFERROR(IF(OR(AND(AE253="",AF253=""),AND(AE253=0,AF253=0),AND(AE253=CONCATENATE($D253,": "),AF253=""),AND(AE253=CONCATENATE($D253,": "),AF253=0)),"",MAX(AD$1:AD252)+1),"")</f>
        <v/>
      </c>
      <c r="AE253" s="138" t="str">
        <f ca="1">IFERROR(CONCATENATE($D253,": ",INDIRECT(ADDRESS(COUNTIF($D$1:$D253,$D253)+3,COLUMN($AV252),4,1,$D253))),"")</f>
        <v/>
      </c>
      <c r="AF253" s="138" t="str">
        <f ca="1">IFERROR(INDIRECT(ADDRESS(COUNTIF($D$1:$D253,$D253)+3,COLUMN($AW252),4,1,$D253)),"")</f>
        <v/>
      </c>
    </row>
    <row r="254" spans="4:32" x14ac:dyDescent="0.25">
      <c r="D254" s="138" t="e">
        <f t="shared" si="15"/>
        <v>#N/A</v>
      </c>
      <c r="E254" s="138" t="str">
        <f>CONCATENATE("Hinweis ",COUNTIF($D$1:D253,D254)+1)</f>
        <v>Hinweis 1</v>
      </c>
      <c r="F254" s="138" t="str">
        <f ca="1">IFERROR(IF(OR(AND(G254="",H254=""),AND(G254=0,H254=0),AND(G254=CONCATENATE(D254,": "),H254=""),AND(G254=CONCATENATE(D254,": "),H254=0)),"",MAX(F$1:F253)+1),"")</f>
        <v/>
      </c>
      <c r="G254" s="138" t="str">
        <f ca="1">IFERROR(CONCATENATE($D254,": ",INDIRECT(ADDRESS(COUNTIF($D$1:$D254,$D254)+3,COLUMN($AG253),4,1,$D254))),"")</f>
        <v/>
      </c>
      <c r="H254" s="138" t="str">
        <f ca="1">IFERROR(INDIRECT(ADDRESS(COUNTIF($D$1:$D254,$D254)+3,COLUMN($AH253),4,1,$D254)),"")</f>
        <v/>
      </c>
      <c r="I254" s="138" t="str">
        <f>CONCATENATE("Abweichung ",COUNTIF($D$1:D253,D254)+1)</f>
        <v>Abweichung 1</v>
      </c>
      <c r="J254" s="138" t="str">
        <f ca="1">IFERROR(IF(OR(AND(K254="",L254=""),AND(K254=0,L254=0),AND(K254=CONCATENATE($D254,": "),L254=""),AND(K254=CONCATENATE($D254,": "),L254=0)),"",MAX(J$1:J253)+1),"")</f>
        <v/>
      </c>
      <c r="K254" s="138" t="str">
        <f ca="1">IFERROR(CONCATENATE($D254,": ",INDIRECT(ADDRESS(COUNTIF($D$1:$D254,$D254)+3,COLUMN($AJ253),4,1,$D254))),"")</f>
        <v/>
      </c>
      <c r="L254" s="138" t="str">
        <f ca="1">IFERROR(INDIRECT(ADDRESS(COUNTIF($D$1:$D254,$D254)+3,COLUMN($AK253),4,1,$D254)),"")</f>
        <v/>
      </c>
      <c r="M254" s="138"/>
      <c r="N254" s="138"/>
      <c r="O254" s="138" t="str">
        <f t="shared" si="16"/>
        <v>Hinweis 1</v>
      </c>
      <c r="P254" s="138" t="str">
        <f ca="1">IFERROR(IF(OR(AND(Q254="",R254=""),AND(Q254=0,R254=0),AND(Q254=CONCATENATE($D254,": "),R254=""),AND(Q254=CONCATENATE($D254,": "),R254=0)),"",MAX(P$1:P253)+1),"")</f>
        <v/>
      </c>
      <c r="Q254" s="138" t="str">
        <f ca="1">IFERROR(CONCATENATE($D254,": ",INDIRECT(ADDRESS(COUNTIF($D$1:$D254,$D254)+3,COLUMN($AM253),4,1,$D254))),"")</f>
        <v/>
      </c>
      <c r="R254" s="138" t="str">
        <f ca="1">IFERROR(INDIRECT(ADDRESS(COUNTIF($D$1:$D254,$D254)+3,COLUMN($AN253),4,1,$D254)),"")</f>
        <v/>
      </c>
      <c r="S254" s="138" t="str">
        <f t="shared" si="17"/>
        <v>Abweichung 1</v>
      </c>
      <c r="T254" s="138" t="str">
        <f ca="1">IFERROR(IF(OR(AND(U254="",V254=""),AND(U254=0,V254=0),AND(U254=CONCATENATE($D254,": "),V254=""),AND(U254=CONCATENATE($D254,": "),V254=0)),"",MAX(T$1:T253)+1),"")</f>
        <v/>
      </c>
      <c r="U254" s="138" t="str">
        <f ca="1">IFERROR(CONCATENATE($D254,": ",INDIRECT(ADDRESS(COUNTIF($D$1:$D254,$D254)+3,COLUMN($AP253),4,1,$D254))),"")</f>
        <v/>
      </c>
      <c r="V254" s="138" t="str">
        <f ca="1">IFERROR(INDIRECT(ADDRESS(COUNTIF($D$1:$D254,$D254)+3,COLUMN($AQ253),4,1,$D254)),"")</f>
        <v/>
      </c>
      <c r="W254" s="138"/>
      <c r="X254" s="138"/>
      <c r="Y254" s="138">
        <f t="shared" si="18"/>
        <v>0</v>
      </c>
      <c r="Z254" s="138" t="str">
        <f ca="1">IFERROR(IF(OR(AND(AA254="",AB254=""),AND(AA254=0,AB254=0),AND(AA254=CONCATENATE($D254,": "),AB254=""),AND(AA254=CONCATENATE($D254,": "),AB254=0)),"",MAX(Z$1:Z253)+1),"")</f>
        <v/>
      </c>
      <c r="AA254" s="138" t="str">
        <f ca="1">IFERROR(CONCATENATE($D254,": ",INDIRECT(ADDRESS(COUNTIF($D$1:$D254,$D254)+3,COLUMN($AS253),4,1,$D254))),"")</f>
        <v/>
      </c>
      <c r="AB254" s="138" t="str">
        <f ca="1">IFERROR(INDIRECT(ADDRESS(COUNTIF($D$1:$D254,$D254)+3,COLUMN($AT253),4,1,$D254)),"")</f>
        <v/>
      </c>
      <c r="AC254" s="138" t="str">
        <f t="shared" ca="1" si="19"/>
        <v/>
      </c>
      <c r="AD254" s="138" t="str">
        <f ca="1">IFERROR(IF(OR(AND(AE254="",AF254=""),AND(AE254=0,AF254=0),AND(AE254=CONCATENATE($D254,": "),AF254=""),AND(AE254=CONCATENATE($D254,": "),AF254=0)),"",MAX(AD$1:AD253)+1),"")</f>
        <v/>
      </c>
      <c r="AE254" s="138" t="str">
        <f ca="1">IFERROR(CONCATENATE($D254,": ",INDIRECT(ADDRESS(COUNTIF($D$1:$D254,$D254)+3,COLUMN($AV253),4,1,$D254))),"")</f>
        <v/>
      </c>
      <c r="AF254" s="138" t="str">
        <f ca="1">IFERROR(INDIRECT(ADDRESS(COUNTIF($D$1:$D254,$D254)+3,COLUMN($AW253),4,1,$D254)),"")</f>
        <v/>
      </c>
    </row>
    <row r="255" spans="4:32" x14ac:dyDescent="0.25">
      <c r="D255" s="138" t="e">
        <f t="shared" si="15"/>
        <v>#N/A</v>
      </c>
      <c r="E255" s="138" t="str">
        <f>CONCATENATE("Hinweis ",COUNTIF($D$1:D254,D255)+1)</f>
        <v>Hinweis 2</v>
      </c>
      <c r="F255" s="138" t="str">
        <f ca="1">IFERROR(IF(OR(AND(G255="",H255=""),AND(G255=0,H255=0),AND(G255=CONCATENATE(D255,": "),H255=""),AND(G255=CONCATENATE(D255,": "),H255=0)),"",MAX(F$1:F254)+1),"")</f>
        <v/>
      </c>
      <c r="G255" s="138" t="str">
        <f ca="1">IFERROR(CONCATENATE($D255,": ",INDIRECT(ADDRESS(COUNTIF($D$1:$D255,$D255)+3,COLUMN($AG254),4,1,$D255))),"")</f>
        <v/>
      </c>
      <c r="H255" s="138" t="str">
        <f ca="1">IFERROR(INDIRECT(ADDRESS(COUNTIF($D$1:$D255,$D255)+3,COLUMN($AH254),4,1,$D255)),"")</f>
        <v/>
      </c>
      <c r="I255" s="138" t="str">
        <f>CONCATENATE("Abweichung ",COUNTIF($D$1:D254,D255)+1)</f>
        <v>Abweichung 2</v>
      </c>
      <c r="J255" s="138" t="str">
        <f ca="1">IFERROR(IF(OR(AND(K255="",L255=""),AND(K255=0,L255=0),AND(K255=CONCATENATE($D255,": "),L255=""),AND(K255=CONCATENATE($D255,": "),L255=0)),"",MAX(J$1:J254)+1),"")</f>
        <v/>
      </c>
      <c r="K255" s="138" t="str">
        <f ca="1">IFERROR(CONCATENATE($D255,": ",INDIRECT(ADDRESS(COUNTIF($D$1:$D255,$D255)+3,COLUMN($AJ254),4,1,$D255))),"")</f>
        <v/>
      </c>
      <c r="L255" s="138" t="str">
        <f ca="1">IFERROR(INDIRECT(ADDRESS(COUNTIF($D$1:$D255,$D255)+3,COLUMN($AK254),4,1,$D255)),"")</f>
        <v/>
      </c>
      <c r="M255" s="138"/>
      <c r="N255" s="138"/>
      <c r="O255" s="138" t="str">
        <f t="shared" si="16"/>
        <v>Hinweis 2</v>
      </c>
      <c r="P255" s="138" t="str">
        <f ca="1">IFERROR(IF(OR(AND(Q255="",R255=""),AND(Q255=0,R255=0),AND(Q255=CONCATENATE($D255,": "),R255=""),AND(Q255=CONCATENATE($D255,": "),R255=0)),"",MAX(P$1:P254)+1),"")</f>
        <v/>
      </c>
      <c r="Q255" s="138" t="str">
        <f ca="1">IFERROR(CONCATENATE($D255,": ",INDIRECT(ADDRESS(COUNTIF($D$1:$D255,$D255)+3,COLUMN($AM254),4,1,$D255))),"")</f>
        <v/>
      </c>
      <c r="R255" s="138" t="str">
        <f ca="1">IFERROR(INDIRECT(ADDRESS(COUNTIF($D$1:$D255,$D255)+3,COLUMN($AN254),4,1,$D255)),"")</f>
        <v/>
      </c>
      <c r="S255" s="138" t="str">
        <f t="shared" si="17"/>
        <v>Abweichung 2</v>
      </c>
      <c r="T255" s="138" t="str">
        <f ca="1">IFERROR(IF(OR(AND(U255="",V255=""),AND(U255=0,V255=0),AND(U255=CONCATENATE($D255,": "),V255=""),AND(U255=CONCATENATE($D255,": "),V255=0)),"",MAX(T$1:T254)+1),"")</f>
        <v/>
      </c>
      <c r="U255" s="138" t="str">
        <f ca="1">IFERROR(CONCATENATE($D255,": ",INDIRECT(ADDRESS(COUNTIF($D$1:$D255,$D255)+3,COLUMN($AP254),4,1,$D255))),"")</f>
        <v/>
      </c>
      <c r="V255" s="138" t="str">
        <f ca="1">IFERROR(INDIRECT(ADDRESS(COUNTIF($D$1:$D255,$D255)+3,COLUMN($AQ254),4,1,$D255)),"")</f>
        <v/>
      </c>
      <c r="W255" s="138"/>
      <c r="X255" s="138"/>
      <c r="Y255" s="138">
        <f t="shared" si="18"/>
        <v>0</v>
      </c>
      <c r="Z255" s="138" t="str">
        <f ca="1">IFERROR(IF(OR(AND(AA255="",AB255=""),AND(AA255=0,AB255=0),AND(AA255=CONCATENATE($D255,": "),AB255=""),AND(AA255=CONCATENATE($D255,": "),AB255=0)),"",MAX(Z$1:Z254)+1),"")</f>
        <v/>
      </c>
      <c r="AA255" s="138" t="str">
        <f ca="1">IFERROR(CONCATENATE($D255,": ",INDIRECT(ADDRESS(COUNTIF($D$1:$D255,$D255)+3,COLUMN($AS254),4,1,$D255))),"")</f>
        <v/>
      </c>
      <c r="AB255" s="138" t="str">
        <f ca="1">IFERROR(INDIRECT(ADDRESS(COUNTIF($D$1:$D255,$D255)+3,COLUMN($AT254),4,1,$D255)),"")</f>
        <v/>
      </c>
      <c r="AC255" s="138" t="str">
        <f t="shared" ca="1" si="19"/>
        <v/>
      </c>
      <c r="AD255" s="138" t="str">
        <f ca="1">IFERROR(IF(OR(AND(AE255="",AF255=""),AND(AE255=0,AF255=0),AND(AE255=CONCATENATE($D255,": "),AF255=""),AND(AE255=CONCATENATE($D255,": "),AF255=0)),"",MAX(AD$1:AD254)+1),"")</f>
        <v/>
      </c>
      <c r="AE255" s="138" t="str">
        <f ca="1">IFERROR(CONCATENATE($D255,": ",INDIRECT(ADDRESS(COUNTIF($D$1:$D255,$D255)+3,COLUMN($AV254),4,1,$D255))),"")</f>
        <v/>
      </c>
      <c r="AF255" s="138" t="str">
        <f ca="1">IFERROR(INDIRECT(ADDRESS(COUNTIF($D$1:$D255,$D255)+3,COLUMN($AW254),4,1,$D255)),"")</f>
        <v/>
      </c>
    </row>
    <row r="256" spans="4:32" x14ac:dyDescent="0.25">
      <c r="D256" s="138" t="e">
        <f t="shared" si="15"/>
        <v>#N/A</v>
      </c>
      <c r="E256" s="138" t="str">
        <f>CONCATENATE("Hinweis ",COUNTIF($D$1:D255,D256)+1)</f>
        <v>Hinweis 3</v>
      </c>
      <c r="F256" s="138" t="str">
        <f ca="1">IFERROR(IF(OR(AND(G256="",H256=""),AND(G256=0,H256=0),AND(G256=CONCATENATE(D256,": "),H256=""),AND(G256=CONCATENATE(D256,": "),H256=0)),"",MAX(F$1:F255)+1),"")</f>
        <v/>
      </c>
      <c r="G256" s="138" t="str">
        <f ca="1">IFERROR(CONCATENATE($D256,": ",INDIRECT(ADDRESS(COUNTIF($D$1:$D256,$D256)+3,COLUMN($AG255),4,1,$D256))),"")</f>
        <v/>
      </c>
      <c r="H256" s="138" t="str">
        <f ca="1">IFERROR(INDIRECT(ADDRESS(COUNTIF($D$1:$D256,$D256)+3,COLUMN($AH255),4,1,$D256)),"")</f>
        <v/>
      </c>
      <c r="I256" s="138" t="str">
        <f>CONCATENATE("Abweichung ",COUNTIF($D$1:D255,D256)+1)</f>
        <v>Abweichung 3</v>
      </c>
      <c r="J256" s="138" t="str">
        <f ca="1">IFERROR(IF(OR(AND(K256="",L256=""),AND(K256=0,L256=0),AND(K256=CONCATENATE($D256,": "),L256=""),AND(K256=CONCATENATE($D256,": "),L256=0)),"",MAX(J$1:J255)+1),"")</f>
        <v/>
      </c>
      <c r="K256" s="138" t="str">
        <f ca="1">IFERROR(CONCATENATE($D256,": ",INDIRECT(ADDRESS(COUNTIF($D$1:$D256,$D256)+3,COLUMN($AJ255),4,1,$D256))),"")</f>
        <v/>
      </c>
      <c r="L256" s="138" t="str">
        <f ca="1">IFERROR(INDIRECT(ADDRESS(COUNTIF($D$1:$D256,$D256)+3,COLUMN($AK255),4,1,$D256)),"")</f>
        <v/>
      </c>
      <c r="M256" s="138"/>
      <c r="N256" s="138"/>
      <c r="O256" s="138" t="str">
        <f t="shared" si="16"/>
        <v>Hinweis 3</v>
      </c>
      <c r="P256" s="138" t="str">
        <f ca="1">IFERROR(IF(OR(AND(Q256="",R256=""),AND(Q256=0,R256=0),AND(Q256=CONCATENATE($D256,": "),R256=""),AND(Q256=CONCATENATE($D256,": "),R256=0)),"",MAX(P$1:P255)+1),"")</f>
        <v/>
      </c>
      <c r="Q256" s="138" t="str">
        <f ca="1">IFERROR(CONCATENATE($D256,": ",INDIRECT(ADDRESS(COUNTIF($D$1:$D256,$D256)+3,COLUMN($AM255),4,1,$D256))),"")</f>
        <v/>
      </c>
      <c r="R256" s="138" t="str">
        <f ca="1">IFERROR(INDIRECT(ADDRESS(COUNTIF($D$1:$D256,$D256)+3,COLUMN($AN255),4,1,$D256)),"")</f>
        <v/>
      </c>
      <c r="S256" s="138" t="str">
        <f t="shared" si="17"/>
        <v>Abweichung 3</v>
      </c>
      <c r="T256" s="138" t="str">
        <f ca="1">IFERROR(IF(OR(AND(U256="",V256=""),AND(U256=0,V256=0),AND(U256=CONCATENATE($D256,": "),V256=""),AND(U256=CONCATENATE($D256,": "),V256=0)),"",MAX(T$1:T255)+1),"")</f>
        <v/>
      </c>
      <c r="U256" s="138" t="str">
        <f ca="1">IFERROR(CONCATENATE($D256,": ",INDIRECT(ADDRESS(COUNTIF($D$1:$D256,$D256)+3,COLUMN($AP255),4,1,$D256))),"")</f>
        <v/>
      </c>
      <c r="V256" s="138" t="str">
        <f ca="1">IFERROR(INDIRECT(ADDRESS(COUNTIF($D$1:$D256,$D256)+3,COLUMN($AQ255),4,1,$D256)),"")</f>
        <v/>
      </c>
      <c r="W256" s="138"/>
      <c r="X256" s="138"/>
      <c r="Y256" s="138">
        <f t="shared" si="18"/>
        <v>0</v>
      </c>
      <c r="Z256" s="138" t="str">
        <f ca="1">IFERROR(IF(OR(AND(AA256="",AB256=""),AND(AA256=0,AB256=0),AND(AA256=CONCATENATE($D256,": "),AB256=""),AND(AA256=CONCATENATE($D256,": "),AB256=0)),"",MAX(Z$1:Z255)+1),"")</f>
        <v/>
      </c>
      <c r="AA256" s="138" t="str">
        <f ca="1">IFERROR(CONCATENATE($D256,": ",INDIRECT(ADDRESS(COUNTIF($D$1:$D256,$D256)+3,COLUMN($AS255),4,1,$D256))),"")</f>
        <v/>
      </c>
      <c r="AB256" s="138" t="str">
        <f ca="1">IFERROR(INDIRECT(ADDRESS(COUNTIF($D$1:$D256,$D256)+3,COLUMN($AT255),4,1,$D256)),"")</f>
        <v/>
      </c>
      <c r="AC256" s="138" t="str">
        <f t="shared" ca="1" si="19"/>
        <v/>
      </c>
      <c r="AD256" s="138" t="str">
        <f ca="1">IFERROR(IF(OR(AND(AE256="",AF256=""),AND(AE256=0,AF256=0),AND(AE256=CONCATENATE($D256,": "),AF256=""),AND(AE256=CONCATENATE($D256,": "),AF256=0)),"",MAX(AD$1:AD255)+1),"")</f>
        <v/>
      </c>
      <c r="AE256" s="138" t="str">
        <f ca="1">IFERROR(CONCATENATE($D256,": ",INDIRECT(ADDRESS(COUNTIF($D$1:$D256,$D256)+3,COLUMN($AV255),4,1,$D256))),"")</f>
        <v/>
      </c>
      <c r="AF256" s="138" t="str">
        <f ca="1">IFERROR(INDIRECT(ADDRESS(COUNTIF($D$1:$D256,$D256)+3,COLUMN($AW255),4,1,$D256)),"")</f>
        <v/>
      </c>
    </row>
    <row r="257" spans="4:32" x14ac:dyDescent="0.25">
      <c r="D257" s="138" t="e">
        <f t="shared" si="15"/>
        <v>#N/A</v>
      </c>
      <c r="E257" s="138" t="str">
        <f>CONCATENATE("Hinweis ",COUNTIF($D$1:D256,D257)+1)</f>
        <v>Hinweis 4</v>
      </c>
      <c r="F257" s="138" t="str">
        <f ca="1">IFERROR(IF(OR(AND(G257="",H257=""),AND(G257=0,H257=0),AND(G257=CONCATENATE(D257,": "),H257=""),AND(G257=CONCATENATE(D257,": "),H257=0)),"",MAX(F$1:F256)+1),"")</f>
        <v/>
      </c>
      <c r="G257" s="138" t="str">
        <f ca="1">IFERROR(CONCATENATE($D257,": ",INDIRECT(ADDRESS(COUNTIF($D$1:$D257,$D257)+3,COLUMN($AG256),4,1,$D257))),"")</f>
        <v/>
      </c>
      <c r="H257" s="138" t="str">
        <f ca="1">IFERROR(INDIRECT(ADDRESS(COUNTIF($D$1:$D257,$D257)+3,COLUMN($AH256),4,1,$D257)),"")</f>
        <v/>
      </c>
      <c r="I257" s="138" t="str">
        <f>CONCATENATE("Abweichung ",COUNTIF($D$1:D256,D257)+1)</f>
        <v>Abweichung 4</v>
      </c>
      <c r="J257" s="138" t="str">
        <f ca="1">IFERROR(IF(OR(AND(K257="",L257=""),AND(K257=0,L257=0),AND(K257=CONCATENATE($D257,": "),L257=""),AND(K257=CONCATENATE($D257,": "),L257=0)),"",MAX(J$1:J256)+1),"")</f>
        <v/>
      </c>
      <c r="K257" s="138" t="str">
        <f ca="1">IFERROR(CONCATENATE($D257,": ",INDIRECT(ADDRESS(COUNTIF($D$1:$D257,$D257)+3,COLUMN($AJ256),4,1,$D257))),"")</f>
        <v/>
      </c>
      <c r="L257" s="138" t="str">
        <f ca="1">IFERROR(INDIRECT(ADDRESS(COUNTIF($D$1:$D257,$D257)+3,COLUMN($AK256),4,1,$D257)),"")</f>
        <v/>
      </c>
      <c r="M257" s="138"/>
      <c r="N257" s="138"/>
      <c r="O257" s="138" t="str">
        <f t="shared" si="16"/>
        <v>Hinweis 4</v>
      </c>
      <c r="P257" s="138" t="str">
        <f ca="1">IFERROR(IF(OR(AND(Q257="",R257=""),AND(Q257=0,R257=0),AND(Q257=CONCATENATE($D257,": "),R257=""),AND(Q257=CONCATENATE($D257,": "),R257=0)),"",MAX(P$1:P256)+1),"")</f>
        <v/>
      </c>
      <c r="Q257" s="138" t="str">
        <f ca="1">IFERROR(CONCATENATE($D257,": ",INDIRECT(ADDRESS(COUNTIF($D$1:$D257,$D257)+3,COLUMN($AM256),4,1,$D257))),"")</f>
        <v/>
      </c>
      <c r="R257" s="138" t="str">
        <f ca="1">IFERROR(INDIRECT(ADDRESS(COUNTIF($D$1:$D257,$D257)+3,COLUMN($AN256),4,1,$D257)),"")</f>
        <v/>
      </c>
      <c r="S257" s="138" t="str">
        <f t="shared" si="17"/>
        <v>Abweichung 4</v>
      </c>
      <c r="T257" s="138" t="str">
        <f ca="1">IFERROR(IF(OR(AND(U257="",V257=""),AND(U257=0,V257=0),AND(U257=CONCATENATE($D257,": "),V257=""),AND(U257=CONCATENATE($D257,": "),V257=0)),"",MAX(T$1:T256)+1),"")</f>
        <v/>
      </c>
      <c r="U257" s="138" t="str">
        <f ca="1">IFERROR(CONCATENATE($D257,": ",INDIRECT(ADDRESS(COUNTIF($D$1:$D257,$D257)+3,COLUMN($AP256),4,1,$D257))),"")</f>
        <v/>
      </c>
      <c r="V257" s="138" t="str">
        <f ca="1">IFERROR(INDIRECT(ADDRESS(COUNTIF($D$1:$D257,$D257)+3,COLUMN($AQ256),4,1,$D257)),"")</f>
        <v/>
      </c>
      <c r="W257" s="138"/>
      <c r="X257" s="138"/>
      <c r="Y257" s="138">
        <f t="shared" si="18"/>
        <v>0</v>
      </c>
      <c r="Z257" s="138" t="str">
        <f ca="1">IFERROR(IF(OR(AND(AA257="",AB257=""),AND(AA257=0,AB257=0),AND(AA257=CONCATENATE($D257,": "),AB257=""),AND(AA257=CONCATENATE($D257,": "),AB257=0)),"",MAX(Z$1:Z256)+1),"")</f>
        <v/>
      </c>
      <c r="AA257" s="138" t="str">
        <f ca="1">IFERROR(CONCATENATE($D257,": ",INDIRECT(ADDRESS(COUNTIF($D$1:$D257,$D257)+3,COLUMN($AS256),4,1,$D257))),"")</f>
        <v/>
      </c>
      <c r="AB257" s="138" t="str">
        <f ca="1">IFERROR(INDIRECT(ADDRESS(COUNTIF($D$1:$D257,$D257)+3,COLUMN($AT256),4,1,$D257)),"")</f>
        <v/>
      </c>
      <c r="AC257" s="138" t="str">
        <f t="shared" ca="1" si="19"/>
        <v/>
      </c>
      <c r="AD257" s="138" t="str">
        <f ca="1">IFERROR(IF(OR(AND(AE257="",AF257=""),AND(AE257=0,AF257=0),AND(AE257=CONCATENATE($D257,": "),AF257=""),AND(AE257=CONCATENATE($D257,": "),AF257=0)),"",MAX(AD$1:AD256)+1),"")</f>
        <v/>
      </c>
      <c r="AE257" s="138" t="str">
        <f ca="1">IFERROR(CONCATENATE($D257,": ",INDIRECT(ADDRESS(COUNTIF($D$1:$D257,$D257)+3,COLUMN($AV256),4,1,$D257))),"")</f>
        <v/>
      </c>
      <c r="AF257" s="138" t="str">
        <f ca="1">IFERROR(INDIRECT(ADDRESS(COUNTIF($D$1:$D257,$D257)+3,COLUMN($AW256),4,1,$D257)),"")</f>
        <v/>
      </c>
    </row>
    <row r="258" spans="4:32" x14ac:dyDescent="0.25">
      <c r="D258" s="138" t="e">
        <f t="shared" si="15"/>
        <v>#N/A</v>
      </c>
      <c r="E258" s="138" t="str">
        <f>CONCATENATE("Hinweis ",COUNTIF($D$1:D257,D258)+1)</f>
        <v>Hinweis 5</v>
      </c>
      <c r="F258" s="138" t="str">
        <f ca="1">IFERROR(IF(OR(AND(G258="",H258=""),AND(G258=0,H258=0),AND(G258=CONCATENATE(D258,": "),H258=""),AND(G258=CONCATENATE(D258,": "),H258=0)),"",MAX(F$1:F257)+1),"")</f>
        <v/>
      </c>
      <c r="G258" s="138" t="str">
        <f ca="1">IFERROR(CONCATENATE($D258,": ",INDIRECT(ADDRESS(COUNTIF($D$1:$D258,$D258)+3,COLUMN($AG257),4,1,$D258))),"")</f>
        <v/>
      </c>
      <c r="H258" s="138" t="str">
        <f ca="1">IFERROR(INDIRECT(ADDRESS(COUNTIF($D$1:$D258,$D258)+3,COLUMN($AH257),4,1,$D258)),"")</f>
        <v/>
      </c>
      <c r="I258" s="138" t="str">
        <f>CONCATENATE("Abweichung ",COUNTIF($D$1:D257,D258)+1)</f>
        <v>Abweichung 5</v>
      </c>
      <c r="J258" s="138" t="str">
        <f ca="1">IFERROR(IF(OR(AND(K258="",L258=""),AND(K258=0,L258=0),AND(K258=CONCATENATE($D258,": "),L258=""),AND(K258=CONCATENATE($D258,": "),L258=0)),"",MAX(J$1:J257)+1),"")</f>
        <v/>
      </c>
      <c r="K258" s="138" t="str">
        <f ca="1">IFERROR(CONCATENATE($D258,": ",INDIRECT(ADDRESS(COUNTIF($D$1:$D258,$D258)+3,COLUMN($AJ257),4,1,$D258))),"")</f>
        <v/>
      </c>
      <c r="L258" s="138" t="str">
        <f ca="1">IFERROR(INDIRECT(ADDRESS(COUNTIF($D$1:$D258,$D258)+3,COLUMN($AK257),4,1,$D258)),"")</f>
        <v/>
      </c>
      <c r="M258" s="138"/>
      <c r="N258" s="138"/>
      <c r="O258" s="138" t="str">
        <f t="shared" si="16"/>
        <v>Hinweis 5</v>
      </c>
      <c r="P258" s="138" t="str">
        <f ca="1">IFERROR(IF(OR(AND(Q258="",R258=""),AND(Q258=0,R258=0),AND(Q258=CONCATENATE($D258,": "),R258=""),AND(Q258=CONCATENATE($D258,": "),R258=0)),"",MAX(P$1:P257)+1),"")</f>
        <v/>
      </c>
      <c r="Q258" s="138" t="str">
        <f ca="1">IFERROR(CONCATENATE($D258,": ",INDIRECT(ADDRESS(COUNTIF($D$1:$D258,$D258)+3,COLUMN($AM257),4,1,$D258))),"")</f>
        <v/>
      </c>
      <c r="R258" s="138" t="str">
        <f ca="1">IFERROR(INDIRECT(ADDRESS(COUNTIF($D$1:$D258,$D258)+3,COLUMN($AN257),4,1,$D258)),"")</f>
        <v/>
      </c>
      <c r="S258" s="138" t="str">
        <f t="shared" si="17"/>
        <v>Abweichung 5</v>
      </c>
      <c r="T258" s="138" t="str">
        <f ca="1">IFERROR(IF(OR(AND(U258="",V258=""),AND(U258=0,V258=0),AND(U258=CONCATENATE($D258,": "),V258=""),AND(U258=CONCATENATE($D258,": "),V258=0)),"",MAX(T$1:T257)+1),"")</f>
        <v/>
      </c>
      <c r="U258" s="138" t="str">
        <f ca="1">IFERROR(CONCATENATE($D258,": ",INDIRECT(ADDRESS(COUNTIF($D$1:$D258,$D258)+3,COLUMN($AP257),4,1,$D258))),"")</f>
        <v/>
      </c>
      <c r="V258" s="138" t="str">
        <f ca="1">IFERROR(INDIRECT(ADDRESS(COUNTIF($D$1:$D258,$D258)+3,COLUMN($AQ257),4,1,$D258)),"")</f>
        <v/>
      </c>
      <c r="W258" s="138"/>
      <c r="X258" s="138"/>
      <c r="Y258" s="138">
        <f t="shared" si="18"/>
        <v>0</v>
      </c>
      <c r="Z258" s="138" t="str">
        <f ca="1">IFERROR(IF(OR(AND(AA258="",AB258=""),AND(AA258=0,AB258=0),AND(AA258=CONCATENATE($D258,": "),AB258=""),AND(AA258=CONCATENATE($D258,": "),AB258=0)),"",MAX(Z$1:Z257)+1),"")</f>
        <v/>
      </c>
      <c r="AA258" s="138" t="str">
        <f ca="1">IFERROR(CONCATENATE($D258,": ",INDIRECT(ADDRESS(COUNTIF($D$1:$D258,$D258)+3,COLUMN($AS257),4,1,$D258))),"")</f>
        <v/>
      </c>
      <c r="AB258" s="138" t="str">
        <f ca="1">IFERROR(INDIRECT(ADDRESS(COUNTIF($D$1:$D258,$D258)+3,COLUMN($AT257),4,1,$D258)),"")</f>
        <v/>
      </c>
      <c r="AC258" s="138" t="str">
        <f t="shared" ca="1" si="19"/>
        <v/>
      </c>
      <c r="AD258" s="138" t="str">
        <f ca="1">IFERROR(IF(OR(AND(AE258="",AF258=""),AND(AE258=0,AF258=0),AND(AE258=CONCATENATE($D258,": "),AF258=""),AND(AE258=CONCATENATE($D258,": "),AF258=0)),"",MAX(AD$1:AD257)+1),"")</f>
        <v/>
      </c>
      <c r="AE258" s="138" t="str">
        <f ca="1">IFERROR(CONCATENATE($D258,": ",INDIRECT(ADDRESS(COUNTIF($D$1:$D258,$D258)+3,COLUMN($AV257),4,1,$D258))),"")</f>
        <v/>
      </c>
      <c r="AF258" s="138" t="str">
        <f ca="1">IFERROR(INDIRECT(ADDRESS(COUNTIF($D$1:$D258,$D258)+3,COLUMN($AW257),4,1,$D258)),"")</f>
        <v/>
      </c>
    </row>
    <row r="259" spans="4:32" x14ac:dyDescent="0.25">
      <c r="D259" s="138" t="e">
        <f t="shared" ref="D259:D281" si="20">VLOOKUP(ROUNDUP((ROW(D259)-1)/$C$2,0),$A$2:$B$15,2,0)</f>
        <v>#N/A</v>
      </c>
      <c r="E259" s="138" t="str">
        <f>CONCATENATE("Hinweis ",COUNTIF($D$1:D258,D259)+1)</f>
        <v>Hinweis 6</v>
      </c>
      <c r="F259" s="138" t="str">
        <f ca="1">IFERROR(IF(OR(AND(G259="",H259=""),AND(G259=0,H259=0),AND(G259=CONCATENATE(D259,": "),H259=""),AND(G259=CONCATENATE(D259,": "),H259=0)),"",MAX(F$1:F258)+1),"")</f>
        <v/>
      </c>
      <c r="G259" s="138" t="str">
        <f ca="1">IFERROR(CONCATENATE($D259,": ",INDIRECT(ADDRESS(COUNTIF($D$1:$D259,$D259)+3,COLUMN($AG258),4,1,$D259))),"")</f>
        <v/>
      </c>
      <c r="H259" s="138" t="str">
        <f ca="1">IFERROR(INDIRECT(ADDRESS(COUNTIF($D$1:$D259,$D259)+3,COLUMN($AH258),4,1,$D259)),"")</f>
        <v/>
      </c>
      <c r="I259" s="138" t="str">
        <f>CONCATENATE("Abweichung ",COUNTIF($D$1:D258,D259)+1)</f>
        <v>Abweichung 6</v>
      </c>
      <c r="J259" s="138" t="str">
        <f ca="1">IFERROR(IF(OR(AND(K259="",L259=""),AND(K259=0,L259=0),AND(K259=CONCATENATE($D259,": "),L259=""),AND(K259=CONCATENATE($D259,": "),L259=0)),"",MAX(J$1:J258)+1),"")</f>
        <v/>
      </c>
      <c r="K259" s="138" t="str">
        <f ca="1">IFERROR(CONCATENATE($D259,": ",INDIRECT(ADDRESS(COUNTIF($D$1:$D259,$D259)+3,COLUMN($AJ258),4,1,$D259))),"")</f>
        <v/>
      </c>
      <c r="L259" s="138" t="str">
        <f ca="1">IFERROR(INDIRECT(ADDRESS(COUNTIF($D$1:$D259,$D259)+3,COLUMN($AK258),4,1,$D259)),"")</f>
        <v/>
      </c>
      <c r="M259" s="138"/>
      <c r="N259" s="138"/>
      <c r="O259" s="138" t="str">
        <f t="shared" ref="O259:O281" si="21">E259</f>
        <v>Hinweis 6</v>
      </c>
      <c r="P259" s="138" t="str">
        <f ca="1">IFERROR(IF(OR(AND(Q259="",R259=""),AND(Q259=0,R259=0),AND(Q259=CONCATENATE($D259,": "),R259=""),AND(Q259=CONCATENATE($D259,": "),R259=0)),"",MAX(P$1:P258)+1),"")</f>
        <v/>
      </c>
      <c r="Q259" s="138" t="str">
        <f ca="1">IFERROR(CONCATENATE($D259,": ",INDIRECT(ADDRESS(COUNTIF($D$1:$D259,$D259)+3,COLUMN($AM258),4,1,$D259))),"")</f>
        <v/>
      </c>
      <c r="R259" s="138" t="str">
        <f ca="1">IFERROR(INDIRECT(ADDRESS(COUNTIF($D$1:$D259,$D259)+3,COLUMN($AN258),4,1,$D259)),"")</f>
        <v/>
      </c>
      <c r="S259" s="138" t="str">
        <f t="shared" ref="S259:S281" si="22">I259</f>
        <v>Abweichung 6</v>
      </c>
      <c r="T259" s="138" t="str">
        <f ca="1">IFERROR(IF(OR(AND(U259="",V259=""),AND(U259=0,V259=0),AND(U259=CONCATENATE($D259,": "),V259=""),AND(U259=CONCATENATE($D259,": "),V259=0)),"",MAX(T$1:T258)+1),"")</f>
        <v/>
      </c>
      <c r="U259" s="138" t="str">
        <f ca="1">IFERROR(CONCATENATE($D259,": ",INDIRECT(ADDRESS(COUNTIF($D$1:$D259,$D259)+3,COLUMN($AP258),4,1,$D259))),"")</f>
        <v/>
      </c>
      <c r="V259" s="138" t="str">
        <f ca="1">IFERROR(INDIRECT(ADDRESS(COUNTIF($D$1:$D259,$D259)+3,COLUMN($AQ258),4,1,$D259)),"")</f>
        <v/>
      </c>
      <c r="W259" s="138"/>
      <c r="X259" s="138"/>
      <c r="Y259" s="138">
        <f t="shared" ref="Y259:Y281" si="23">N259</f>
        <v>0</v>
      </c>
      <c r="Z259" s="138" t="str">
        <f ca="1">IFERROR(IF(OR(AND(AA259="",AB259=""),AND(AA259=0,AB259=0),AND(AA259=CONCATENATE($D259,": "),AB259=""),AND(AA259=CONCATENATE($D259,": "),AB259=0)),"",MAX(Z$1:Z258)+1),"")</f>
        <v/>
      </c>
      <c r="AA259" s="138" t="str">
        <f ca="1">IFERROR(CONCATENATE($D259,": ",INDIRECT(ADDRESS(COUNTIF($D$1:$D259,$D259)+3,COLUMN($AS258),4,1,$D259))),"")</f>
        <v/>
      </c>
      <c r="AB259" s="138" t="str">
        <f ca="1">IFERROR(INDIRECT(ADDRESS(COUNTIF($D$1:$D259,$D259)+3,COLUMN($AT258),4,1,$D259)),"")</f>
        <v/>
      </c>
      <c r="AC259" s="138" t="str">
        <f t="shared" ref="AC259:AC281" ca="1" si="24">R259</f>
        <v/>
      </c>
      <c r="AD259" s="138" t="str">
        <f ca="1">IFERROR(IF(OR(AND(AE259="",AF259=""),AND(AE259=0,AF259=0),AND(AE259=CONCATENATE($D259,": "),AF259=""),AND(AE259=CONCATENATE($D259,": "),AF259=0)),"",MAX(AD$1:AD258)+1),"")</f>
        <v/>
      </c>
      <c r="AE259" s="138" t="str">
        <f ca="1">IFERROR(CONCATENATE($D259,": ",INDIRECT(ADDRESS(COUNTIF($D$1:$D259,$D259)+3,COLUMN($AV258),4,1,$D259))),"")</f>
        <v/>
      </c>
      <c r="AF259" s="138" t="str">
        <f ca="1">IFERROR(INDIRECT(ADDRESS(COUNTIF($D$1:$D259,$D259)+3,COLUMN($AW258),4,1,$D259)),"")</f>
        <v/>
      </c>
    </row>
    <row r="260" spans="4:32" x14ac:dyDescent="0.25">
      <c r="D260" s="138" t="e">
        <f t="shared" si="20"/>
        <v>#N/A</v>
      </c>
      <c r="E260" s="138" t="str">
        <f>CONCATENATE("Hinweis ",COUNTIF($D$1:D259,D260)+1)</f>
        <v>Hinweis 7</v>
      </c>
      <c r="F260" s="138" t="str">
        <f ca="1">IFERROR(IF(OR(AND(G260="",H260=""),AND(G260=0,H260=0),AND(G260=CONCATENATE(D260,": "),H260=""),AND(G260=CONCATENATE(D260,": "),H260=0)),"",MAX(F$1:F259)+1),"")</f>
        <v/>
      </c>
      <c r="G260" s="138" t="str">
        <f ca="1">IFERROR(CONCATENATE($D260,": ",INDIRECT(ADDRESS(COUNTIF($D$1:$D260,$D260)+3,COLUMN($AG259),4,1,$D260))),"")</f>
        <v/>
      </c>
      <c r="H260" s="138" t="str">
        <f ca="1">IFERROR(INDIRECT(ADDRESS(COUNTIF($D$1:$D260,$D260)+3,COLUMN($AH259),4,1,$D260)),"")</f>
        <v/>
      </c>
      <c r="I260" s="138" t="str">
        <f>CONCATENATE("Abweichung ",COUNTIF($D$1:D259,D260)+1)</f>
        <v>Abweichung 7</v>
      </c>
      <c r="J260" s="138" t="str">
        <f ca="1">IFERROR(IF(OR(AND(K260="",L260=""),AND(K260=0,L260=0),AND(K260=CONCATENATE($D260,": "),L260=""),AND(K260=CONCATENATE($D260,": "),L260=0)),"",MAX(J$1:J259)+1),"")</f>
        <v/>
      </c>
      <c r="K260" s="138" t="str">
        <f ca="1">IFERROR(CONCATENATE($D260,": ",INDIRECT(ADDRESS(COUNTIF($D$1:$D260,$D260)+3,COLUMN($AJ259),4,1,$D260))),"")</f>
        <v/>
      </c>
      <c r="L260" s="138" t="str">
        <f ca="1">IFERROR(INDIRECT(ADDRESS(COUNTIF($D$1:$D260,$D260)+3,COLUMN($AK259),4,1,$D260)),"")</f>
        <v/>
      </c>
      <c r="M260" s="138"/>
      <c r="N260" s="138"/>
      <c r="O260" s="138" t="str">
        <f t="shared" si="21"/>
        <v>Hinweis 7</v>
      </c>
      <c r="P260" s="138" t="str">
        <f ca="1">IFERROR(IF(OR(AND(Q260="",R260=""),AND(Q260=0,R260=0),AND(Q260=CONCATENATE($D260,": "),R260=""),AND(Q260=CONCATENATE($D260,": "),R260=0)),"",MAX(P$1:P259)+1),"")</f>
        <v/>
      </c>
      <c r="Q260" s="138" t="str">
        <f ca="1">IFERROR(CONCATENATE($D260,": ",INDIRECT(ADDRESS(COUNTIF($D$1:$D260,$D260)+3,COLUMN($AM259),4,1,$D260))),"")</f>
        <v/>
      </c>
      <c r="R260" s="138" t="str">
        <f ca="1">IFERROR(INDIRECT(ADDRESS(COUNTIF($D$1:$D260,$D260)+3,COLUMN($AN259),4,1,$D260)),"")</f>
        <v/>
      </c>
      <c r="S260" s="138" t="str">
        <f t="shared" si="22"/>
        <v>Abweichung 7</v>
      </c>
      <c r="T260" s="138" t="str">
        <f ca="1">IFERROR(IF(OR(AND(U260="",V260=""),AND(U260=0,V260=0),AND(U260=CONCATENATE($D260,": "),V260=""),AND(U260=CONCATENATE($D260,": "),V260=0)),"",MAX(T$1:T259)+1),"")</f>
        <v/>
      </c>
      <c r="U260" s="138" t="str">
        <f ca="1">IFERROR(CONCATENATE($D260,": ",INDIRECT(ADDRESS(COUNTIF($D$1:$D260,$D260)+3,COLUMN($AP259),4,1,$D260))),"")</f>
        <v/>
      </c>
      <c r="V260" s="138" t="str">
        <f ca="1">IFERROR(INDIRECT(ADDRESS(COUNTIF($D$1:$D260,$D260)+3,COLUMN($AQ259),4,1,$D260)),"")</f>
        <v/>
      </c>
      <c r="W260" s="138"/>
      <c r="X260" s="138"/>
      <c r="Y260" s="138">
        <f t="shared" si="23"/>
        <v>0</v>
      </c>
      <c r="Z260" s="138" t="str">
        <f ca="1">IFERROR(IF(OR(AND(AA260="",AB260=""),AND(AA260=0,AB260=0),AND(AA260=CONCATENATE($D260,": "),AB260=""),AND(AA260=CONCATENATE($D260,": "),AB260=0)),"",MAX(Z$1:Z259)+1),"")</f>
        <v/>
      </c>
      <c r="AA260" s="138" t="str">
        <f ca="1">IFERROR(CONCATENATE($D260,": ",INDIRECT(ADDRESS(COUNTIF($D$1:$D260,$D260)+3,COLUMN($AS259),4,1,$D260))),"")</f>
        <v/>
      </c>
      <c r="AB260" s="138" t="str">
        <f ca="1">IFERROR(INDIRECT(ADDRESS(COUNTIF($D$1:$D260,$D260)+3,COLUMN($AT259),4,1,$D260)),"")</f>
        <v/>
      </c>
      <c r="AC260" s="138" t="str">
        <f t="shared" ca="1" si="24"/>
        <v/>
      </c>
      <c r="AD260" s="138" t="str">
        <f ca="1">IFERROR(IF(OR(AND(AE260="",AF260=""),AND(AE260=0,AF260=0),AND(AE260=CONCATENATE($D260,": "),AF260=""),AND(AE260=CONCATENATE($D260,": "),AF260=0)),"",MAX(AD$1:AD259)+1),"")</f>
        <v/>
      </c>
      <c r="AE260" s="138" t="str">
        <f ca="1">IFERROR(CONCATENATE($D260,": ",INDIRECT(ADDRESS(COUNTIF($D$1:$D260,$D260)+3,COLUMN($AV259),4,1,$D260))),"")</f>
        <v/>
      </c>
      <c r="AF260" s="138" t="str">
        <f ca="1">IFERROR(INDIRECT(ADDRESS(COUNTIF($D$1:$D260,$D260)+3,COLUMN($AW259),4,1,$D260)),"")</f>
        <v/>
      </c>
    </row>
    <row r="261" spans="4:32" x14ac:dyDescent="0.25">
      <c r="D261" s="138" t="e">
        <f t="shared" si="20"/>
        <v>#N/A</v>
      </c>
      <c r="E261" s="138" t="str">
        <f>CONCATENATE("Hinweis ",COUNTIF($D$1:D260,D261)+1)</f>
        <v>Hinweis 8</v>
      </c>
      <c r="F261" s="138" t="str">
        <f ca="1">IFERROR(IF(OR(AND(G261="",H261=""),AND(G261=0,H261=0),AND(G261=CONCATENATE(D261,": "),H261=""),AND(G261=CONCATENATE(D261,": "),H261=0)),"",MAX(F$1:F260)+1),"")</f>
        <v/>
      </c>
      <c r="G261" s="138" t="str">
        <f ca="1">IFERROR(CONCATENATE($D261,": ",INDIRECT(ADDRESS(COUNTIF($D$1:$D261,$D261)+3,COLUMN($AG260),4,1,$D261))),"")</f>
        <v/>
      </c>
      <c r="H261" s="138" t="str">
        <f ca="1">IFERROR(INDIRECT(ADDRESS(COUNTIF($D$1:$D261,$D261)+3,COLUMN($AH260),4,1,$D261)),"")</f>
        <v/>
      </c>
      <c r="I261" s="138" t="str">
        <f>CONCATENATE("Abweichung ",COUNTIF($D$1:D260,D261)+1)</f>
        <v>Abweichung 8</v>
      </c>
      <c r="J261" s="138" t="str">
        <f ca="1">IFERROR(IF(OR(AND(K261="",L261=""),AND(K261=0,L261=0),AND(K261=CONCATENATE($D261,": "),L261=""),AND(K261=CONCATENATE($D261,": "),L261=0)),"",MAX(J$1:J260)+1),"")</f>
        <v/>
      </c>
      <c r="K261" s="138" t="str">
        <f ca="1">IFERROR(CONCATENATE($D261,": ",INDIRECT(ADDRESS(COUNTIF($D$1:$D261,$D261)+3,COLUMN($AJ260),4,1,$D261))),"")</f>
        <v/>
      </c>
      <c r="L261" s="138" t="str">
        <f ca="1">IFERROR(INDIRECT(ADDRESS(COUNTIF($D$1:$D261,$D261)+3,COLUMN($AK260),4,1,$D261)),"")</f>
        <v/>
      </c>
      <c r="M261" s="138"/>
      <c r="N261" s="138"/>
      <c r="O261" s="138" t="str">
        <f t="shared" si="21"/>
        <v>Hinweis 8</v>
      </c>
      <c r="P261" s="138" t="str">
        <f ca="1">IFERROR(IF(OR(AND(Q261="",R261=""),AND(Q261=0,R261=0),AND(Q261=CONCATENATE($D261,": "),R261=""),AND(Q261=CONCATENATE($D261,": "),R261=0)),"",MAX(P$1:P260)+1),"")</f>
        <v/>
      </c>
      <c r="Q261" s="138" t="str">
        <f ca="1">IFERROR(CONCATENATE($D261,": ",INDIRECT(ADDRESS(COUNTIF($D$1:$D261,$D261)+3,COLUMN($AM260),4,1,$D261))),"")</f>
        <v/>
      </c>
      <c r="R261" s="138" t="str">
        <f ca="1">IFERROR(INDIRECT(ADDRESS(COUNTIF($D$1:$D261,$D261)+3,COLUMN($AN260),4,1,$D261)),"")</f>
        <v/>
      </c>
      <c r="S261" s="138" t="str">
        <f t="shared" si="22"/>
        <v>Abweichung 8</v>
      </c>
      <c r="T261" s="138" t="str">
        <f ca="1">IFERROR(IF(OR(AND(U261="",V261=""),AND(U261=0,V261=0),AND(U261=CONCATENATE($D261,": "),V261=""),AND(U261=CONCATENATE($D261,": "),V261=0)),"",MAX(T$1:T260)+1),"")</f>
        <v/>
      </c>
      <c r="U261" s="138" t="str">
        <f ca="1">IFERROR(CONCATENATE($D261,": ",INDIRECT(ADDRESS(COUNTIF($D$1:$D261,$D261)+3,COLUMN($AP260),4,1,$D261))),"")</f>
        <v/>
      </c>
      <c r="V261" s="138" t="str">
        <f ca="1">IFERROR(INDIRECT(ADDRESS(COUNTIF($D$1:$D261,$D261)+3,COLUMN($AQ260),4,1,$D261)),"")</f>
        <v/>
      </c>
      <c r="W261" s="138"/>
      <c r="X261" s="138"/>
      <c r="Y261" s="138">
        <f t="shared" si="23"/>
        <v>0</v>
      </c>
      <c r="Z261" s="138" t="str">
        <f ca="1">IFERROR(IF(OR(AND(AA261="",AB261=""),AND(AA261=0,AB261=0),AND(AA261=CONCATENATE($D261,": "),AB261=""),AND(AA261=CONCATENATE($D261,": "),AB261=0)),"",MAX(Z$1:Z260)+1),"")</f>
        <v/>
      </c>
      <c r="AA261" s="138" t="str">
        <f ca="1">IFERROR(CONCATENATE($D261,": ",INDIRECT(ADDRESS(COUNTIF($D$1:$D261,$D261)+3,COLUMN($AS260),4,1,$D261))),"")</f>
        <v/>
      </c>
      <c r="AB261" s="138" t="str">
        <f ca="1">IFERROR(INDIRECT(ADDRESS(COUNTIF($D$1:$D261,$D261)+3,COLUMN($AT260),4,1,$D261)),"")</f>
        <v/>
      </c>
      <c r="AC261" s="138" t="str">
        <f t="shared" ca="1" si="24"/>
        <v/>
      </c>
      <c r="AD261" s="138" t="str">
        <f ca="1">IFERROR(IF(OR(AND(AE261="",AF261=""),AND(AE261=0,AF261=0),AND(AE261=CONCATENATE($D261,": "),AF261=""),AND(AE261=CONCATENATE($D261,": "),AF261=0)),"",MAX(AD$1:AD260)+1),"")</f>
        <v/>
      </c>
      <c r="AE261" s="138" t="str">
        <f ca="1">IFERROR(CONCATENATE($D261,": ",INDIRECT(ADDRESS(COUNTIF($D$1:$D261,$D261)+3,COLUMN($AV260),4,1,$D261))),"")</f>
        <v/>
      </c>
      <c r="AF261" s="138" t="str">
        <f ca="1">IFERROR(INDIRECT(ADDRESS(COUNTIF($D$1:$D261,$D261)+3,COLUMN($AW260),4,1,$D261)),"")</f>
        <v/>
      </c>
    </row>
    <row r="262" spans="4:32" x14ac:dyDescent="0.25">
      <c r="D262" s="138" t="e">
        <f t="shared" si="20"/>
        <v>#N/A</v>
      </c>
      <c r="E262" s="138" t="str">
        <f>CONCATENATE("Hinweis ",COUNTIF($D$1:D261,D262)+1)</f>
        <v>Hinweis 9</v>
      </c>
      <c r="F262" s="138" t="str">
        <f ca="1">IFERROR(IF(OR(AND(G262="",H262=""),AND(G262=0,H262=0),AND(G262=CONCATENATE(D262,": "),H262=""),AND(G262=CONCATENATE(D262,": "),H262=0)),"",MAX(F$1:F261)+1),"")</f>
        <v/>
      </c>
      <c r="G262" s="138" t="str">
        <f ca="1">IFERROR(CONCATENATE($D262,": ",INDIRECT(ADDRESS(COUNTIF($D$1:$D262,$D262)+3,COLUMN($AG261),4,1,$D262))),"")</f>
        <v/>
      </c>
      <c r="H262" s="138" t="str">
        <f ca="1">IFERROR(INDIRECT(ADDRESS(COUNTIF($D$1:$D262,$D262)+3,COLUMN($AH261),4,1,$D262)),"")</f>
        <v/>
      </c>
      <c r="I262" s="138" t="str">
        <f>CONCATENATE("Abweichung ",COUNTIF($D$1:D261,D262)+1)</f>
        <v>Abweichung 9</v>
      </c>
      <c r="J262" s="138" t="str">
        <f ca="1">IFERROR(IF(OR(AND(K262="",L262=""),AND(K262=0,L262=0),AND(K262=CONCATENATE($D262,": "),L262=""),AND(K262=CONCATENATE($D262,": "),L262=0)),"",MAX(J$1:J261)+1),"")</f>
        <v/>
      </c>
      <c r="K262" s="138" t="str">
        <f ca="1">IFERROR(CONCATENATE($D262,": ",INDIRECT(ADDRESS(COUNTIF($D$1:$D262,$D262)+3,COLUMN($AJ261),4,1,$D262))),"")</f>
        <v/>
      </c>
      <c r="L262" s="138" t="str">
        <f ca="1">IFERROR(INDIRECT(ADDRESS(COUNTIF($D$1:$D262,$D262)+3,COLUMN($AK261),4,1,$D262)),"")</f>
        <v/>
      </c>
      <c r="M262" s="138"/>
      <c r="N262" s="138"/>
      <c r="O262" s="138" t="str">
        <f t="shared" si="21"/>
        <v>Hinweis 9</v>
      </c>
      <c r="P262" s="138" t="str">
        <f ca="1">IFERROR(IF(OR(AND(Q262="",R262=""),AND(Q262=0,R262=0),AND(Q262=CONCATENATE($D262,": "),R262=""),AND(Q262=CONCATENATE($D262,": "),R262=0)),"",MAX(P$1:P261)+1),"")</f>
        <v/>
      </c>
      <c r="Q262" s="138" t="str">
        <f ca="1">IFERROR(CONCATENATE($D262,": ",INDIRECT(ADDRESS(COUNTIF($D$1:$D262,$D262)+3,COLUMN($AM261),4,1,$D262))),"")</f>
        <v/>
      </c>
      <c r="R262" s="138" t="str">
        <f ca="1">IFERROR(INDIRECT(ADDRESS(COUNTIF($D$1:$D262,$D262)+3,COLUMN($AN261),4,1,$D262)),"")</f>
        <v/>
      </c>
      <c r="S262" s="138" t="str">
        <f t="shared" si="22"/>
        <v>Abweichung 9</v>
      </c>
      <c r="T262" s="138" t="str">
        <f ca="1">IFERROR(IF(OR(AND(U262="",V262=""),AND(U262=0,V262=0),AND(U262=CONCATENATE($D262,": "),V262=""),AND(U262=CONCATENATE($D262,": "),V262=0)),"",MAX(T$1:T261)+1),"")</f>
        <v/>
      </c>
      <c r="U262" s="138" t="str">
        <f ca="1">IFERROR(CONCATENATE($D262,": ",INDIRECT(ADDRESS(COUNTIF($D$1:$D262,$D262)+3,COLUMN($AP261),4,1,$D262))),"")</f>
        <v/>
      </c>
      <c r="V262" s="138" t="str">
        <f ca="1">IFERROR(INDIRECT(ADDRESS(COUNTIF($D$1:$D262,$D262)+3,COLUMN($AQ261),4,1,$D262)),"")</f>
        <v/>
      </c>
      <c r="W262" s="138"/>
      <c r="X262" s="138"/>
      <c r="Y262" s="138">
        <f t="shared" si="23"/>
        <v>0</v>
      </c>
      <c r="Z262" s="138" t="str">
        <f ca="1">IFERROR(IF(OR(AND(AA262="",AB262=""),AND(AA262=0,AB262=0),AND(AA262=CONCATENATE($D262,": "),AB262=""),AND(AA262=CONCATENATE($D262,": "),AB262=0)),"",MAX(Z$1:Z261)+1),"")</f>
        <v/>
      </c>
      <c r="AA262" s="138" t="str">
        <f ca="1">IFERROR(CONCATENATE($D262,": ",INDIRECT(ADDRESS(COUNTIF($D$1:$D262,$D262)+3,COLUMN($AS261),4,1,$D262))),"")</f>
        <v/>
      </c>
      <c r="AB262" s="138" t="str">
        <f ca="1">IFERROR(INDIRECT(ADDRESS(COUNTIF($D$1:$D262,$D262)+3,COLUMN($AT261),4,1,$D262)),"")</f>
        <v/>
      </c>
      <c r="AC262" s="138" t="str">
        <f t="shared" ca="1" si="24"/>
        <v/>
      </c>
      <c r="AD262" s="138" t="str">
        <f ca="1">IFERROR(IF(OR(AND(AE262="",AF262=""),AND(AE262=0,AF262=0),AND(AE262=CONCATENATE($D262,": "),AF262=""),AND(AE262=CONCATENATE($D262,": "),AF262=0)),"",MAX(AD$1:AD261)+1),"")</f>
        <v/>
      </c>
      <c r="AE262" s="138" t="str">
        <f ca="1">IFERROR(CONCATENATE($D262,": ",INDIRECT(ADDRESS(COUNTIF($D$1:$D262,$D262)+3,COLUMN($AV261),4,1,$D262))),"")</f>
        <v/>
      </c>
      <c r="AF262" s="138" t="str">
        <f ca="1">IFERROR(INDIRECT(ADDRESS(COUNTIF($D$1:$D262,$D262)+3,COLUMN($AW261),4,1,$D262)),"")</f>
        <v/>
      </c>
    </row>
    <row r="263" spans="4:32" x14ac:dyDescent="0.25">
      <c r="D263" s="138" t="e">
        <f t="shared" si="20"/>
        <v>#N/A</v>
      </c>
      <c r="E263" s="138" t="str">
        <f>CONCATENATE("Hinweis ",COUNTIF($D$1:D262,D263)+1)</f>
        <v>Hinweis 10</v>
      </c>
      <c r="F263" s="138" t="str">
        <f ca="1">IFERROR(IF(OR(AND(G263="",H263=""),AND(G263=0,H263=0),AND(G263=CONCATENATE(D263,": "),H263=""),AND(G263=CONCATENATE(D263,": "),H263=0)),"",MAX(F$1:F262)+1),"")</f>
        <v/>
      </c>
      <c r="G263" s="138" t="str">
        <f ca="1">IFERROR(CONCATENATE($D263,": ",INDIRECT(ADDRESS(COUNTIF($D$1:$D263,$D263)+3,COLUMN($AG262),4,1,$D263))),"")</f>
        <v/>
      </c>
      <c r="H263" s="138" t="str">
        <f ca="1">IFERROR(INDIRECT(ADDRESS(COUNTIF($D$1:$D263,$D263)+3,COLUMN($AH262),4,1,$D263)),"")</f>
        <v/>
      </c>
      <c r="I263" s="138" t="str">
        <f>CONCATENATE("Abweichung ",COUNTIF($D$1:D262,D263)+1)</f>
        <v>Abweichung 10</v>
      </c>
      <c r="J263" s="138" t="str">
        <f ca="1">IFERROR(IF(OR(AND(K263="",L263=""),AND(K263=0,L263=0),AND(K263=CONCATENATE($D263,": "),L263=""),AND(K263=CONCATENATE($D263,": "),L263=0)),"",MAX(J$1:J262)+1),"")</f>
        <v/>
      </c>
      <c r="K263" s="138" t="str">
        <f ca="1">IFERROR(CONCATENATE($D263,": ",INDIRECT(ADDRESS(COUNTIF($D$1:$D263,$D263)+3,COLUMN($AJ262),4,1,$D263))),"")</f>
        <v/>
      </c>
      <c r="L263" s="138" t="str">
        <f ca="1">IFERROR(INDIRECT(ADDRESS(COUNTIF($D$1:$D263,$D263)+3,COLUMN($AK262),4,1,$D263)),"")</f>
        <v/>
      </c>
      <c r="M263" s="138"/>
      <c r="N263" s="138"/>
      <c r="O263" s="138" t="str">
        <f t="shared" si="21"/>
        <v>Hinweis 10</v>
      </c>
      <c r="P263" s="138" t="str">
        <f ca="1">IFERROR(IF(OR(AND(Q263="",R263=""),AND(Q263=0,R263=0),AND(Q263=CONCATENATE($D263,": "),R263=""),AND(Q263=CONCATENATE($D263,": "),R263=0)),"",MAX(P$1:P262)+1),"")</f>
        <v/>
      </c>
      <c r="Q263" s="138" t="str">
        <f ca="1">IFERROR(CONCATENATE($D263,": ",INDIRECT(ADDRESS(COUNTIF($D$1:$D263,$D263)+3,COLUMN($AM262),4,1,$D263))),"")</f>
        <v/>
      </c>
      <c r="R263" s="138" t="str">
        <f ca="1">IFERROR(INDIRECT(ADDRESS(COUNTIF($D$1:$D263,$D263)+3,COLUMN($AN262),4,1,$D263)),"")</f>
        <v/>
      </c>
      <c r="S263" s="138" t="str">
        <f t="shared" si="22"/>
        <v>Abweichung 10</v>
      </c>
      <c r="T263" s="138" t="str">
        <f ca="1">IFERROR(IF(OR(AND(U263="",V263=""),AND(U263=0,V263=0),AND(U263=CONCATENATE($D263,": "),V263=""),AND(U263=CONCATENATE($D263,": "),V263=0)),"",MAX(T$1:T262)+1),"")</f>
        <v/>
      </c>
      <c r="U263" s="138" t="str">
        <f ca="1">IFERROR(CONCATENATE($D263,": ",INDIRECT(ADDRESS(COUNTIF($D$1:$D263,$D263)+3,COLUMN($AP262),4,1,$D263))),"")</f>
        <v/>
      </c>
      <c r="V263" s="138" t="str">
        <f ca="1">IFERROR(INDIRECT(ADDRESS(COUNTIF($D$1:$D263,$D263)+3,COLUMN($AQ262),4,1,$D263)),"")</f>
        <v/>
      </c>
      <c r="W263" s="138"/>
      <c r="X263" s="138"/>
      <c r="Y263" s="138">
        <f t="shared" si="23"/>
        <v>0</v>
      </c>
      <c r="Z263" s="138" t="str">
        <f ca="1">IFERROR(IF(OR(AND(AA263="",AB263=""),AND(AA263=0,AB263=0),AND(AA263=CONCATENATE($D263,": "),AB263=""),AND(AA263=CONCATENATE($D263,": "),AB263=0)),"",MAX(Z$1:Z262)+1),"")</f>
        <v/>
      </c>
      <c r="AA263" s="138" t="str">
        <f ca="1">IFERROR(CONCATENATE($D263,": ",INDIRECT(ADDRESS(COUNTIF($D$1:$D263,$D263)+3,COLUMN($AS262),4,1,$D263))),"")</f>
        <v/>
      </c>
      <c r="AB263" s="138" t="str">
        <f ca="1">IFERROR(INDIRECT(ADDRESS(COUNTIF($D$1:$D263,$D263)+3,COLUMN($AT262),4,1,$D263)),"")</f>
        <v/>
      </c>
      <c r="AC263" s="138" t="str">
        <f t="shared" ca="1" si="24"/>
        <v/>
      </c>
      <c r="AD263" s="138" t="str">
        <f ca="1">IFERROR(IF(OR(AND(AE263="",AF263=""),AND(AE263=0,AF263=0),AND(AE263=CONCATENATE($D263,": "),AF263=""),AND(AE263=CONCATENATE($D263,": "),AF263=0)),"",MAX(AD$1:AD262)+1),"")</f>
        <v/>
      </c>
      <c r="AE263" s="138" t="str">
        <f ca="1">IFERROR(CONCATENATE($D263,": ",INDIRECT(ADDRESS(COUNTIF($D$1:$D263,$D263)+3,COLUMN($AV262),4,1,$D263))),"")</f>
        <v/>
      </c>
      <c r="AF263" s="138" t="str">
        <f ca="1">IFERROR(INDIRECT(ADDRESS(COUNTIF($D$1:$D263,$D263)+3,COLUMN($AW262),4,1,$D263)),"")</f>
        <v/>
      </c>
    </row>
    <row r="264" spans="4:32" x14ac:dyDescent="0.25">
      <c r="D264" s="138" t="e">
        <f t="shared" si="20"/>
        <v>#N/A</v>
      </c>
      <c r="E264" s="138" t="str">
        <f>CONCATENATE("Hinweis ",COUNTIF($D$1:D263,D264)+1)</f>
        <v>Hinweis 11</v>
      </c>
      <c r="F264" s="138" t="str">
        <f ca="1">IFERROR(IF(OR(AND(G264="",H264=""),AND(G264=0,H264=0),AND(G264=CONCATENATE(D264,": "),H264=""),AND(G264=CONCATENATE(D264,": "),H264=0)),"",MAX(F$1:F263)+1),"")</f>
        <v/>
      </c>
      <c r="G264" s="138" t="str">
        <f ca="1">IFERROR(CONCATENATE($D264,": ",INDIRECT(ADDRESS(COUNTIF($D$1:$D264,$D264)+3,COLUMN($AG263),4,1,$D264))),"")</f>
        <v/>
      </c>
      <c r="H264" s="138" t="str">
        <f ca="1">IFERROR(INDIRECT(ADDRESS(COUNTIF($D$1:$D264,$D264)+3,COLUMN($AH263),4,1,$D264)),"")</f>
        <v/>
      </c>
      <c r="I264" s="138" t="str">
        <f>CONCATENATE("Abweichung ",COUNTIF($D$1:D263,D264)+1)</f>
        <v>Abweichung 11</v>
      </c>
      <c r="J264" s="138" t="str">
        <f ca="1">IFERROR(IF(OR(AND(K264="",L264=""),AND(K264=0,L264=0),AND(K264=CONCATENATE($D264,": "),L264=""),AND(K264=CONCATENATE($D264,": "),L264=0)),"",MAX(J$1:J263)+1),"")</f>
        <v/>
      </c>
      <c r="K264" s="138" t="str">
        <f ca="1">IFERROR(CONCATENATE($D264,": ",INDIRECT(ADDRESS(COUNTIF($D$1:$D264,$D264)+3,COLUMN($AJ263),4,1,$D264))),"")</f>
        <v/>
      </c>
      <c r="L264" s="138" t="str">
        <f ca="1">IFERROR(INDIRECT(ADDRESS(COUNTIF($D$1:$D264,$D264)+3,COLUMN($AK263),4,1,$D264)),"")</f>
        <v/>
      </c>
      <c r="M264" s="138"/>
      <c r="N264" s="138"/>
      <c r="O264" s="138" t="str">
        <f t="shared" si="21"/>
        <v>Hinweis 11</v>
      </c>
      <c r="P264" s="138" t="str">
        <f ca="1">IFERROR(IF(OR(AND(Q264="",R264=""),AND(Q264=0,R264=0),AND(Q264=CONCATENATE($D264,": "),R264=""),AND(Q264=CONCATENATE($D264,": "),R264=0)),"",MAX(P$1:P263)+1),"")</f>
        <v/>
      </c>
      <c r="Q264" s="138" t="str">
        <f ca="1">IFERROR(CONCATENATE($D264,": ",INDIRECT(ADDRESS(COUNTIF($D$1:$D264,$D264)+3,COLUMN($AM263),4,1,$D264))),"")</f>
        <v/>
      </c>
      <c r="R264" s="138" t="str">
        <f ca="1">IFERROR(INDIRECT(ADDRESS(COUNTIF($D$1:$D264,$D264)+3,COLUMN($AN263),4,1,$D264)),"")</f>
        <v/>
      </c>
      <c r="S264" s="138" t="str">
        <f t="shared" si="22"/>
        <v>Abweichung 11</v>
      </c>
      <c r="T264" s="138" t="str">
        <f ca="1">IFERROR(IF(OR(AND(U264="",V264=""),AND(U264=0,V264=0),AND(U264=CONCATENATE($D264,": "),V264=""),AND(U264=CONCATENATE($D264,": "),V264=0)),"",MAX(T$1:T263)+1),"")</f>
        <v/>
      </c>
      <c r="U264" s="138" t="str">
        <f ca="1">IFERROR(CONCATENATE($D264,": ",INDIRECT(ADDRESS(COUNTIF($D$1:$D264,$D264)+3,COLUMN($AP263),4,1,$D264))),"")</f>
        <v/>
      </c>
      <c r="V264" s="138" t="str">
        <f ca="1">IFERROR(INDIRECT(ADDRESS(COUNTIF($D$1:$D264,$D264)+3,COLUMN($AQ263),4,1,$D264)),"")</f>
        <v/>
      </c>
      <c r="W264" s="138"/>
      <c r="X264" s="138"/>
      <c r="Y264" s="138">
        <f t="shared" si="23"/>
        <v>0</v>
      </c>
      <c r="Z264" s="138" t="str">
        <f ca="1">IFERROR(IF(OR(AND(AA264="",AB264=""),AND(AA264=0,AB264=0),AND(AA264=CONCATENATE($D264,": "),AB264=""),AND(AA264=CONCATENATE($D264,": "),AB264=0)),"",MAX(Z$1:Z263)+1),"")</f>
        <v/>
      </c>
      <c r="AA264" s="138" t="str">
        <f ca="1">IFERROR(CONCATENATE($D264,": ",INDIRECT(ADDRESS(COUNTIF($D$1:$D264,$D264)+3,COLUMN($AS263),4,1,$D264))),"")</f>
        <v/>
      </c>
      <c r="AB264" s="138" t="str">
        <f ca="1">IFERROR(INDIRECT(ADDRESS(COUNTIF($D$1:$D264,$D264)+3,COLUMN($AT263),4,1,$D264)),"")</f>
        <v/>
      </c>
      <c r="AC264" s="138" t="str">
        <f t="shared" ca="1" si="24"/>
        <v/>
      </c>
      <c r="AD264" s="138" t="str">
        <f ca="1">IFERROR(IF(OR(AND(AE264="",AF264=""),AND(AE264=0,AF264=0),AND(AE264=CONCATENATE($D264,": "),AF264=""),AND(AE264=CONCATENATE($D264,": "),AF264=0)),"",MAX(AD$1:AD263)+1),"")</f>
        <v/>
      </c>
      <c r="AE264" s="138" t="str">
        <f ca="1">IFERROR(CONCATENATE($D264,": ",INDIRECT(ADDRESS(COUNTIF($D$1:$D264,$D264)+3,COLUMN($AV263),4,1,$D264))),"")</f>
        <v/>
      </c>
      <c r="AF264" s="138" t="str">
        <f ca="1">IFERROR(INDIRECT(ADDRESS(COUNTIF($D$1:$D264,$D264)+3,COLUMN($AW263),4,1,$D264)),"")</f>
        <v/>
      </c>
    </row>
    <row r="265" spans="4:32" x14ac:dyDescent="0.25">
      <c r="D265" s="138" t="e">
        <f t="shared" si="20"/>
        <v>#N/A</v>
      </c>
      <c r="E265" s="138" t="str">
        <f>CONCATENATE("Hinweis ",COUNTIF($D$1:D264,D265)+1)</f>
        <v>Hinweis 12</v>
      </c>
      <c r="F265" s="138" t="str">
        <f ca="1">IFERROR(IF(OR(AND(G265="",H265=""),AND(G265=0,H265=0),AND(G265=CONCATENATE(D265,": "),H265=""),AND(G265=CONCATENATE(D265,": "),H265=0)),"",MAX(F$1:F264)+1),"")</f>
        <v/>
      </c>
      <c r="G265" s="138" t="str">
        <f ca="1">IFERROR(CONCATENATE($D265,": ",INDIRECT(ADDRESS(COUNTIF($D$1:$D265,$D265)+3,COLUMN($AG264),4,1,$D265))),"")</f>
        <v/>
      </c>
      <c r="H265" s="138" t="str">
        <f ca="1">IFERROR(INDIRECT(ADDRESS(COUNTIF($D$1:$D265,$D265)+3,COLUMN($AH264),4,1,$D265)),"")</f>
        <v/>
      </c>
      <c r="I265" s="138" t="str">
        <f>CONCATENATE("Abweichung ",COUNTIF($D$1:D264,D265)+1)</f>
        <v>Abweichung 12</v>
      </c>
      <c r="J265" s="138" t="str">
        <f ca="1">IFERROR(IF(OR(AND(K265="",L265=""),AND(K265=0,L265=0),AND(K265=CONCATENATE($D265,": "),L265=""),AND(K265=CONCATENATE($D265,": "),L265=0)),"",MAX(J$1:J264)+1),"")</f>
        <v/>
      </c>
      <c r="K265" s="138" t="str">
        <f ca="1">IFERROR(CONCATENATE($D265,": ",INDIRECT(ADDRESS(COUNTIF($D$1:$D265,$D265)+3,COLUMN($AJ264),4,1,$D265))),"")</f>
        <v/>
      </c>
      <c r="L265" s="138" t="str">
        <f ca="1">IFERROR(INDIRECT(ADDRESS(COUNTIF($D$1:$D265,$D265)+3,COLUMN($AK264),4,1,$D265)),"")</f>
        <v/>
      </c>
      <c r="M265" s="138"/>
      <c r="N265" s="138"/>
      <c r="O265" s="138" t="str">
        <f t="shared" si="21"/>
        <v>Hinweis 12</v>
      </c>
      <c r="P265" s="138" t="str">
        <f ca="1">IFERROR(IF(OR(AND(Q265="",R265=""),AND(Q265=0,R265=0),AND(Q265=CONCATENATE($D265,": "),R265=""),AND(Q265=CONCATENATE($D265,": "),R265=0)),"",MAX(P$1:P264)+1),"")</f>
        <v/>
      </c>
      <c r="Q265" s="138" t="str">
        <f ca="1">IFERROR(CONCATENATE($D265,": ",INDIRECT(ADDRESS(COUNTIF($D$1:$D265,$D265)+3,COLUMN($AM264),4,1,$D265))),"")</f>
        <v/>
      </c>
      <c r="R265" s="138" t="str">
        <f ca="1">IFERROR(INDIRECT(ADDRESS(COUNTIF($D$1:$D265,$D265)+3,COLUMN($AN264),4,1,$D265)),"")</f>
        <v/>
      </c>
      <c r="S265" s="138" t="str">
        <f t="shared" si="22"/>
        <v>Abweichung 12</v>
      </c>
      <c r="T265" s="138" t="str">
        <f ca="1">IFERROR(IF(OR(AND(U265="",V265=""),AND(U265=0,V265=0),AND(U265=CONCATENATE($D265,": "),V265=""),AND(U265=CONCATENATE($D265,": "),V265=0)),"",MAX(T$1:T264)+1),"")</f>
        <v/>
      </c>
      <c r="U265" s="138" t="str">
        <f ca="1">IFERROR(CONCATENATE($D265,": ",INDIRECT(ADDRESS(COUNTIF($D$1:$D265,$D265)+3,COLUMN($AP264),4,1,$D265))),"")</f>
        <v/>
      </c>
      <c r="V265" s="138" t="str">
        <f ca="1">IFERROR(INDIRECT(ADDRESS(COUNTIF($D$1:$D265,$D265)+3,COLUMN($AQ264),4,1,$D265)),"")</f>
        <v/>
      </c>
      <c r="W265" s="138"/>
      <c r="X265" s="138"/>
      <c r="Y265" s="138">
        <f t="shared" si="23"/>
        <v>0</v>
      </c>
      <c r="Z265" s="138" t="str">
        <f ca="1">IFERROR(IF(OR(AND(AA265="",AB265=""),AND(AA265=0,AB265=0),AND(AA265=CONCATENATE($D265,": "),AB265=""),AND(AA265=CONCATENATE($D265,": "),AB265=0)),"",MAX(Z$1:Z264)+1),"")</f>
        <v/>
      </c>
      <c r="AA265" s="138" t="str">
        <f ca="1">IFERROR(CONCATENATE($D265,": ",INDIRECT(ADDRESS(COUNTIF($D$1:$D265,$D265)+3,COLUMN($AS264),4,1,$D265))),"")</f>
        <v/>
      </c>
      <c r="AB265" s="138" t="str">
        <f ca="1">IFERROR(INDIRECT(ADDRESS(COUNTIF($D$1:$D265,$D265)+3,COLUMN($AT264),4,1,$D265)),"")</f>
        <v/>
      </c>
      <c r="AC265" s="138" t="str">
        <f t="shared" ca="1" si="24"/>
        <v/>
      </c>
      <c r="AD265" s="138" t="str">
        <f ca="1">IFERROR(IF(OR(AND(AE265="",AF265=""),AND(AE265=0,AF265=0),AND(AE265=CONCATENATE($D265,": "),AF265=""),AND(AE265=CONCATENATE($D265,": "),AF265=0)),"",MAX(AD$1:AD264)+1),"")</f>
        <v/>
      </c>
      <c r="AE265" s="138" t="str">
        <f ca="1">IFERROR(CONCATENATE($D265,": ",INDIRECT(ADDRESS(COUNTIF($D$1:$D265,$D265)+3,COLUMN($AV264),4,1,$D265))),"")</f>
        <v/>
      </c>
      <c r="AF265" s="138" t="str">
        <f ca="1">IFERROR(INDIRECT(ADDRESS(COUNTIF($D$1:$D265,$D265)+3,COLUMN($AW264),4,1,$D265)),"")</f>
        <v/>
      </c>
    </row>
    <row r="266" spans="4:32" x14ac:dyDescent="0.25">
      <c r="D266" s="138" t="e">
        <f t="shared" si="20"/>
        <v>#N/A</v>
      </c>
      <c r="E266" s="138" t="str">
        <f>CONCATENATE("Hinweis ",COUNTIF($D$1:D265,D266)+1)</f>
        <v>Hinweis 13</v>
      </c>
      <c r="F266" s="138" t="str">
        <f ca="1">IFERROR(IF(OR(AND(G266="",H266=""),AND(G266=0,H266=0),AND(G266=CONCATENATE(D266,": "),H266=""),AND(G266=CONCATENATE(D266,": "),H266=0)),"",MAX(F$1:F265)+1),"")</f>
        <v/>
      </c>
      <c r="G266" s="138" t="str">
        <f ca="1">IFERROR(CONCATENATE($D266,": ",INDIRECT(ADDRESS(COUNTIF($D$1:$D266,$D266)+3,COLUMN($AG265),4,1,$D266))),"")</f>
        <v/>
      </c>
      <c r="H266" s="138" t="str">
        <f ca="1">IFERROR(INDIRECT(ADDRESS(COUNTIF($D$1:$D266,$D266)+3,COLUMN($AH265),4,1,$D266)),"")</f>
        <v/>
      </c>
      <c r="I266" s="138" t="str">
        <f>CONCATENATE("Abweichung ",COUNTIF($D$1:D265,D266)+1)</f>
        <v>Abweichung 13</v>
      </c>
      <c r="J266" s="138" t="str">
        <f ca="1">IFERROR(IF(OR(AND(K266="",L266=""),AND(K266=0,L266=0),AND(K266=CONCATENATE($D266,": "),L266=""),AND(K266=CONCATENATE($D266,": "),L266=0)),"",MAX(J$1:J265)+1),"")</f>
        <v/>
      </c>
      <c r="K266" s="138" t="str">
        <f ca="1">IFERROR(CONCATENATE($D266,": ",INDIRECT(ADDRESS(COUNTIF($D$1:$D266,$D266)+3,COLUMN($AJ265),4,1,$D266))),"")</f>
        <v/>
      </c>
      <c r="L266" s="138" t="str">
        <f ca="1">IFERROR(INDIRECT(ADDRESS(COUNTIF($D$1:$D266,$D266)+3,COLUMN($AK265),4,1,$D266)),"")</f>
        <v/>
      </c>
      <c r="M266" s="138"/>
      <c r="N266" s="138"/>
      <c r="O266" s="138" t="str">
        <f t="shared" si="21"/>
        <v>Hinweis 13</v>
      </c>
      <c r="P266" s="138" t="str">
        <f ca="1">IFERROR(IF(OR(AND(Q266="",R266=""),AND(Q266=0,R266=0),AND(Q266=CONCATENATE($D266,": "),R266=""),AND(Q266=CONCATENATE($D266,": "),R266=0)),"",MAX(P$1:P265)+1),"")</f>
        <v/>
      </c>
      <c r="Q266" s="138" t="str">
        <f ca="1">IFERROR(CONCATENATE($D266,": ",INDIRECT(ADDRESS(COUNTIF($D$1:$D266,$D266)+3,COLUMN($AM265),4,1,$D266))),"")</f>
        <v/>
      </c>
      <c r="R266" s="138" t="str">
        <f ca="1">IFERROR(INDIRECT(ADDRESS(COUNTIF($D$1:$D266,$D266)+3,COLUMN($AN265),4,1,$D266)),"")</f>
        <v/>
      </c>
      <c r="S266" s="138" t="str">
        <f t="shared" si="22"/>
        <v>Abweichung 13</v>
      </c>
      <c r="T266" s="138" t="str">
        <f ca="1">IFERROR(IF(OR(AND(U266="",V266=""),AND(U266=0,V266=0),AND(U266=CONCATENATE($D266,": "),V266=""),AND(U266=CONCATENATE($D266,": "),V266=0)),"",MAX(T$1:T265)+1),"")</f>
        <v/>
      </c>
      <c r="U266" s="138" t="str">
        <f ca="1">IFERROR(CONCATENATE($D266,": ",INDIRECT(ADDRESS(COUNTIF($D$1:$D266,$D266)+3,COLUMN($AP265),4,1,$D266))),"")</f>
        <v/>
      </c>
      <c r="V266" s="138" t="str">
        <f ca="1">IFERROR(INDIRECT(ADDRESS(COUNTIF($D$1:$D266,$D266)+3,COLUMN($AQ265),4,1,$D266)),"")</f>
        <v/>
      </c>
      <c r="W266" s="138"/>
      <c r="X266" s="138"/>
      <c r="Y266" s="138">
        <f t="shared" si="23"/>
        <v>0</v>
      </c>
      <c r="Z266" s="138" t="str">
        <f ca="1">IFERROR(IF(OR(AND(AA266="",AB266=""),AND(AA266=0,AB266=0),AND(AA266=CONCATENATE($D266,": "),AB266=""),AND(AA266=CONCATENATE($D266,": "),AB266=0)),"",MAX(Z$1:Z265)+1),"")</f>
        <v/>
      </c>
      <c r="AA266" s="138" t="str">
        <f ca="1">IFERROR(CONCATENATE($D266,": ",INDIRECT(ADDRESS(COUNTIF($D$1:$D266,$D266)+3,COLUMN($AS265),4,1,$D266))),"")</f>
        <v/>
      </c>
      <c r="AB266" s="138" t="str">
        <f ca="1">IFERROR(INDIRECT(ADDRESS(COUNTIF($D$1:$D266,$D266)+3,COLUMN($AT265),4,1,$D266)),"")</f>
        <v/>
      </c>
      <c r="AC266" s="138" t="str">
        <f t="shared" ca="1" si="24"/>
        <v/>
      </c>
      <c r="AD266" s="138" t="str">
        <f ca="1">IFERROR(IF(OR(AND(AE266="",AF266=""),AND(AE266=0,AF266=0),AND(AE266=CONCATENATE($D266,": "),AF266=""),AND(AE266=CONCATENATE($D266,": "),AF266=0)),"",MAX(AD$1:AD265)+1),"")</f>
        <v/>
      </c>
      <c r="AE266" s="138" t="str">
        <f ca="1">IFERROR(CONCATENATE($D266,": ",INDIRECT(ADDRESS(COUNTIF($D$1:$D266,$D266)+3,COLUMN($AV265),4,1,$D266))),"")</f>
        <v/>
      </c>
      <c r="AF266" s="138" t="str">
        <f ca="1">IFERROR(INDIRECT(ADDRESS(COUNTIF($D$1:$D266,$D266)+3,COLUMN($AW265),4,1,$D266)),"")</f>
        <v/>
      </c>
    </row>
    <row r="267" spans="4:32" x14ac:dyDescent="0.25">
      <c r="D267" s="138" t="e">
        <f t="shared" si="20"/>
        <v>#N/A</v>
      </c>
      <c r="E267" s="138" t="str">
        <f>CONCATENATE("Hinweis ",COUNTIF($D$1:D266,D267)+1)</f>
        <v>Hinweis 14</v>
      </c>
      <c r="F267" s="138" t="str">
        <f ca="1">IFERROR(IF(OR(AND(G267="",H267=""),AND(G267=0,H267=0),AND(G267=CONCATENATE(D267,": "),H267=""),AND(G267=CONCATENATE(D267,": "),H267=0)),"",MAX(F$1:F266)+1),"")</f>
        <v/>
      </c>
      <c r="G267" s="138" t="str">
        <f ca="1">IFERROR(CONCATENATE($D267,": ",INDIRECT(ADDRESS(COUNTIF($D$1:$D267,$D267)+3,COLUMN($AG266),4,1,$D267))),"")</f>
        <v/>
      </c>
      <c r="H267" s="138" t="str">
        <f ca="1">IFERROR(INDIRECT(ADDRESS(COUNTIF($D$1:$D267,$D267)+3,COLUMN($AH266),4,1,$D267)),"")</f>
        <v/>
      </c>
      <c r="I267" s="138" t="str">
        <f>CONCATENATE("Abweichung ",COUNTIF($D$1:D266,D267)+1)</f>
        <v>Abweichung 14</v>
      </c>
      <c r="J267" s="138" t="str">
        <f ca="1">IFERROR(IF(OR(AND(K267="",L267=""),AND(K267=0,L267=0),AND(K267=CONCATENATE($D267,": "),L267=""),AND(K267=CONCATENATE($D267,": "),L267=0)),"",MAX(J$1:J266)+1),"")</f>
        <v/>
      </c>
      <c r="K267" s="138" t="str">
        <f ca="1">IFERROR(CONCATENATE($D267,": ",INDIRECT(ADDRESS(COUNTIF($D$1:$D267,$D267)+3,COLUMN($AJ266),4,1,$D267))),"")</f>
        <v/>
      </c>
      <c r="L267" s="138" t="str">
        <f ca="1">IFERROR(INDIRECT(ADDRESS(COUNTIF($D$1:$D267,$D267)+3,COLUMN($AK266),4,1,$D267)),"")</f>
        <v/>
      </c>
      <c r="M267" s="138"/>
      <c r="N267" s="138"/>
      <c r="O267" s="138" t="str">
        <f t="shared" si="21"/>
        <v>Hinweis 14</v>
      </c>
      <c r="P267" s="138" t="str">
        <f ca="1">IFERROR(IF(OR(AND(Q267="",R267=""),AND(Q267=0,R267=0),AND(Q267=CONCATENATE($D267,": "),R267=""),AND(Q267=CONCATENATE($D267,": "),R267=0)),"",MAX(P$1:P266)+1),"")</f>
        <v/>
      </c>
      <c r="Q267" s="138" t="str">
        <f ca="1">IFERROR(CONCATENATE($D267,": ",INDIRECT(ADDRESS(COUNTIF($D$1:$D267,$D267)+3,COLUMN($AM266),4,1,$D267))),"")</f>
        <v/>
      </c>
      <c r="R267" s="138" t="str">
        <f ca="1">IFERROR(INDIRECT(ADDRESS(COUNTIF($D$1:$D267,$D267)+3,COLUMN($AN266),4,1,$D267)),"")</f>
        <v/>
      </c>
      <c r="S267" s="138" t="str">
        <f t="shared" si="22"/>
        <v>Abweichung 14</v>
      </c>
      <c r="T267" s="138" t="str">
        <f ca="1">IFERROR(IF(OR(AND(U267="",V267=""),AND(U267=0,V267=0),AND(U267=CONCATENATE($D267,": "),V267=""),AND(U267=CONCATENATE($D267,": "),V267=0)),"",MAX(T$1:T266)+1),"")</f>
        <v/>
      </c>
      <c r="U267" s="138" t="str">
        <f ca="1">IFERROR(CONCATENATE($D267,": ",INDIRECT(ADDRESS(COUNTIF($D$1:$D267,$D267)+3,COLUMN($AP266),4,1,$D267))),"")</f>
        <v/>
      </c>
      <c r="V267" s="138" t="str">
        <f ca="1">IFERROR(INDIRECT(ADDRESS(COUNTIF($D$1:$D267,$D267)+3,COLUMN($AQ266),4,1,$D267)),"")</f>
        <v/>
      </c>
      <c r="W267" s="138"/>
      <c r="X267" s="138"/>
      <c r="Y267" s="138">
        <f t="shared" si="23"/>
        <v>0</v>
      </c>
      <c r="Z267" s="138" t="str">
        <f ca="1">IFERROR(IF(OR(AND(AA267="",AB267=""),AND(AA267=0,AB267=0),AND(AA267=CONCATENATE($D267,": "),AB267=""),AND(AA267=CONCATENATE($D267,": "),AB267=0)),"",MAX(Z$1:Z266)+1),"")</f>
        <v/>
      </c>
      <c r="AA267" s="138" t="str">
        <f ca="1">IFERROR(CONCATENATE($D267,": ",INDIRECT(ADDRESS(COUNTIF($D$1:$D267,$D267)+3,COLUMN($AS266),4,1,$D267))),"")</f>
        <v/>
      </c>
      <c r="AB267" s="138" t="str">
        <f ca="1">IFERROR(INDIRECT(ADDRESS(COUNTIF($D$1:$D267,$D267)+3,COLUMN($AT266),4,1,$D267)),"")</f>
        <v/>
      </c>
      <c r="AC267" s="138" t="str">
        <f t="shared" ca="1" si="24"/>
        <v/>
      </c>
      <c r="AD267" s="138" t="str">
        <f ca="1">IFERROR(IF(OR(AND(AE267="",AF267=""),AND(AE267=0,AF267=0),AND(AE267=CONCATENATE($D267,": "),AF267=""),AND(AE267=CONCATENATE($D267,": "),AF267=0)),"",MAX(AD$1:AD266)+1),"")</f>
        <v/>
      </c>
      <c r="AE267" s="138" t="str">
        <f ca="1">IFERROR(CONCATENATE($D267,": ",INDIRECT(ADDRESS(COUNTIF($D$1:$D267,$D267)+3,COLUMN($AV266),4,1,$D267))),"")</f>
        <v/>
      </c>
      <c r="AF267" s="138" t="str">
        <f ca="1">IFERROR(INDIRECT(ADDRESS(COUNTIF($D$1:$D267,$D267)+3,COLUMN($AW266),4,1,$D267)),"")</f>
        <v/>
      </c>
    </row>
    <row r="268" spans="4:32" x14ac:dyDescent="0.25">
      <c r="D268" s="138" t="e">
        <f t="shared" si="20"/>
        <v>#N/A</v>
      </c>
      <c r="E268" s="138" t="str">
        <f>CONCATENATE("Hinweis ",COUNTIF($D$1:D267,D268)+1)</f>
        <v>Hinweis 15</v>
      </c>
      <c r="F268" s="138" t="str">
        <f ca="1">IFERROR(IF(OR(AND(G268="",H268=""),AND(G268=0,H268=0),AND(G268=CONCATENATE(D268,": "),H268=""),AND(G268=CONCATENATE(D268,": "),H268=0)),"",MAX(F$1:F267)+1),"")</f>
        <v/>
      </c>
      <c r="G268" s="138" t="str">
        <f ca="1">IFERROR(CONCATENATE($D268,": ",INDIRECT(ADDRESS(COUNTIF($D$1:$D268,$D268)+3,COLUMN($AG267),4,1,$D268))),"")</f>
        <v/>
      </c>
      <c r="H268" s="138" t="str">
        <f ca="1">IFERROR(INDIRECT(ADDRESS(COUNTIF($D$1:$D268,$D268)+3,COLUMN($AH267),4,1,$D268)),"")</f>
        <v/>
      </c>
      <c r="I268" s="138" t="str">
        <f>CONCATENATE("Abweichung ",COUNTIF($D$1:D267,D268)+1)</f>
        <v>Abweichung 15</v>
      </c>
      <c r="J268" s="138" t="str">
        <f ca="1">IFERROR(IF(OR(AND(K268="",L268=""),AND(K268=0,L268=0),AND(K268=CONCATENATE($D268,": "),L268=""),AND(K268=CONCATENATE($D268,": "),L268=0)),"",MAX(J$1:J267)+1),"")</f>
        <v/>
      </c>
      <c r="K268" s="138" t="str">
        <f ca="1">IFERROR(CONCATENATE($D268,": ",INDIRECT(ADDRESS(COUNTIF($D$1:$D268,$D268)+3,COLUMN($AJ267),4,1,$D268))),"")</f>
        <v/>
      </c>
      <c r="L268" s="138" t="str">
        <f ca="1">IFERROR(INDIRECT(ADDRESS(COUNTIF($D$1:$D268,$D268)+3,COLUMN($AK267),4,1,$D268)),"")</f>
        <v/>
      </c>
      <c r="M268" s="138"/>
      <c r="N268" s="138"/>
      <c r="O268" s="138" t="str">
        <f t="shared" si="21"/>
        <v>Hinweis 15</v>
      </c>
      <c r="P268" s="138" t="str">
        <f ca="1">IFERROR(IF(OR(AND(Q268="",R268=""),AND(Q268=0,R268=0),AND(Q268=CONCATENATE($D268,": "),R268=""),AND(Q268=CONCATENATE($D268,": "),R268=0)),"",MAX(P$1:P267)+1),"")</f>
        <v/>
      </c>
      <c r="Q268" s="138" t="str">
        <f ca="1">IFERROR(CONCATENATE($D268,": ",INDIRECT(ADDRESS(COUNTIF($D$1:$D268,$D268)+3,COLUMN($AM267),4,1,$D268))),"")</f>
        <v/>
      </c>
      <c r="R268" s="138" t="str">
        <f ca="1">IFERROR(INDIRECT(ADDRESS(COUNTIF($D$1:$D268,$D268)+3,COLUMN($AN267),4,1,$D268)),"")</f>
        <v/>
      </c>
      <c r="S268" s="138" t="str">
        <f t="shared" si="22"/>
        <v>Abweichung 15</v>
      </c>
      <c r="T268" s="138" t="str">
        <f ca="1">IFERROR(IF(OR(AND(U268="",V268=""),AND(U268=0,V268=0),AND(U268=CONCATENATE($D268,": "),V268=""),AND(U268=CONCATENATE($D268,": "),V268=0)),"",MAX(T$1:T267)+1),"")</f>
        <v/>
      </c>
      <c r="U268" s="138" t="str">
        <f ca="1">IFERROR(CONCATENATE($D268,": ",INDIRECT(ADDRESS(COUNTIF($D$1:$D268,$D268)+3,COLUMN($AP267),4,1,$D268))),"")</f>
        <v/>
      </c>
      <c r="V268" s="138" t="str">
        <f ca="1">IFERROR(INDIRECT(ADDRESS(COUNTIF($D$1:$D268,$D268)+3,COLUMN($AQ267),4,1,$D268)),"")</f>
        <v/>
      </c>
      <c r="W268" s="138"/>
      <c r="X268" s="138"/>
      <c r="Y268" s="138">
        <f t="shared" si="23"/>
        <v>0</v>
      </c>
      <c r="Z268" s="138" t="str">
        <f ca="1">IFERROR(IF(OR(AND(AA268="",AB268=""),AND(AA268=0,AB268=0),AND(AA268=CONCATENATE($D268,": "),AB268=""),AND(AA268=CONCATENATE($D268,": "),AB268=0)),"",MAX(Z$1:Z267)+1),"")</f>
        <v/>
      </c>
      <c r="AA268" s="138" t="str">
        <f ca="1">IFERROR(CONCATENATE($D268,": ",INDIRECT(ADDRESS(COUNTIF($D$1:$D268,$D268)+3,COLUMN($AS267),4,1,$D268))),"")</f>
        <v/>
      </c>
      <c r="AB268" s="138" t="str">
        <f ca="1">IFERROR(INDIRECT(ADDRESS(COUNTIF($D$1:$D268,$D268)+3,COLUMN($AT267),4,1,$D268)),"")</f>
        <v/>
      </c>
      <c r="AC268" s="138" t="str">
        <f t="shared" ca="1" si="24"/>
        <v/>
      </c>
      <c r="AD268" s="138" t="str">
        <f ca="1">IFERROR(IF(OR(AND(AE268="",AF268=""),AND(AE268=0,AF268=0),AND(AE268=CONCATENATE($D268,": "),AF268=""),AND(AE268=CONCATENATE($D268,": "),AF268=0)),"",MAX(AD$1:AD267)+1),"")</f>
        <v/>
      </c>
      <c r="AE268" s="138" t="str">
        <f ca="1">IFERROR(CONCATENATE($D268,": ",INDIRECT(ADDRESS(COUNTIF($D$1:$D268,$D268)+3,COLUMN($AV267),4,1,$D268))),"")</f>
        <v/>
      </c>
      <c r="AF268" s="138" t="str">
        <f ca="1">IFERROR(INDIRECT(ADDRESS(COUNTIF($D$1:$D268,$D268)+3,COLUMN($AW267),4,1,$D268)),"")</f>
        <v/>
      </c>
    </row>
    <row r="269" spans="4:32" x14ac:dyDescent="0.25">
      <c r="D269" s="138" t="e">
        <f t="shared" si="20"/>
        <v>#N/A</v>
      </c>
      <c r="E269" s="138" t="str">
        <f>CONCATENATE("Hinweis ",COUNTIF($D$1:D268,D269)+1)</f>
        <v>Hinweis 16</v>
      </c>
      <c r="F269" s="138" t="str">
        <f ca="1">IFERROR(IF(OR(AND(G269="",H269=""),AND(G269=0,H269=0),AND(G269=CONCATENATE(D269,": "),H269=""),AND(G269=CONCATENATE(D269,": "),H269=0)),"",MAX(F$1:F268)+1),"")</f>
        <v/>
      </c>
      <c r="G269" s="138" t="str">
        <f ca="1">IFERROR(CONCATENATE($D269,": ",INDIRECT(ADDRESS(COUNTIF($D$1:$D269,$D269)+3,COLUMN($AG268),4,1,$D269))),"")</f>
        <v/>
      </c>
      <c r="H269" s="138" t="str">
        <f ca="1">IFERROR(INDIRECT(ADDRESS(COUNTIF($D$1:$D269,$D269)+3,COLUMN($AH268),4,1,$D269)),"")</f>
        <v/>
      </c>
      <c r="I269" s="138" t="str">
        <f>CONCATENATE("Abweichung ",COUNTIF($D$1:D268,D269)+1)</f>
        <v>Abweichung 16</v>
      </c>
      <c r="J269" s="138" t="str">
        <f ca="1">IFERROR(IF(OR(AND(K269="",L269=""),AND(K269=0,L269=0),AND(K269=CONCATENATE($D269,": "),L269=""),AND(K269=CONCATENATE($D269,": "),L269=0)),"",MAX(J$1:J268)+1),"")</f>
        <v/>
      </c>
      <c r="K269" s="138" t="str">
        <f ca="1">IFERROR(CONCATENATE($D269,": ",INDIRECT(ADDRESS(COUNTIF($D$1:$D269,$D269)+3,COLUMN($AJ268),4,1,$D269))),"")</f>
        <v/>
      </c>
      <c r="L269" s="138" t="str">
        <f ca="1">IFERROR(INDIRECT(ADDRESS(COUNTIF($D$1:$D269,$D269)+3,COLUMN($AK268),4,1,$D269)),"")</f>
        <v/>
      </c>
      <c r="M269" s="138"/>
      <c r="N269" s="138"/>
      <c r="O269" s="138" t="str">
        <f t="shared" si="21"/>
        <v>Hinweis 16</v>
      </c>
      <c r="P269" s="138" t="str">
        <f ca="1">IFERROR(IF(OR(AND(Q269="",R269=""),AND(Q269=0,R269=0),AND(Q269=CONCATENATE($D269,": "),R269=""),AND(Q269=CONCATENATE($D269,": "),R269=0)),"",MAX(P$1:P268)+1),"")</f>
        <v/>
      </c>
      <c r="Q269" s="138" t="str">
        <f ca="1">IFERROR(CONCATENATE($D269,": ",INDIRECT(ADDRESS(COUNTIF($D$1:$D269,$D269)+3,COLUMN($AM268),4,1,$D269))),"")</f>
        <v/>
      </c>
      <c r="R269" s="138" t="str">
        <f ca="1">IFERROR(INDIRECT(ADDRESS(COUNTIF($D$1:$D269,$D269)+3,COLUMN($AN268),4,1,$D269)),"")</f>
        <v/>
      </c>
      <c r="S269" s="138" t="str">
        <f t="shared" si="22"/>
        <v>Abweichung 16</v>
      </c>
      <c r="T269" s="138" t="str">
        <f ca="1">IFERROR(IF(OR(AND(U269="",V269=""),AND(U269=0,V269=0),AND(U269=CONCATENATE($D269,": "),V269=""),AND(U269=CONCATENATE($D269,": "),V269=0)),"",MAX(T$1:T268)+1),"")</f>
        <v/>
      </c>
      <c r="U269" s="138" t="str">
        <f ca="1">IFERROR(CONCATENATE($D269,": ",INDIRECT(ADDRESS(COUNTIF($D$1:$D269,$D269)+3,COLUMN($AP268),4,1,$D269))),"")</f>
        <v/>
      </c>
      <c r="V269" s="138" t="str">
        <f ca="1">IFERROR(INDIRECT(ADDRESS(COUNTIF($D$1:$D269,$D269)+3,COLUMN($AQ268),4,1,$D269)),"")</f>
        <v/>
      </c>
      <c r="W269" s="138"/>
      <c r="X269" s="138"/>
      <c r="Y269" s="138">
        <f t="shared" si="23"/>
        <v>0</v>
      </c>
      <c r="Z269" s="138" t="str">
        <f ca="1">IFERROR(IF(OR(AND(AA269="",AB269=""),AND(AA269=0,AB269=0),AND(AA269=CONCATENATE($D269,": "),AB269=""),AND(AA269=CONCATENATE($D269,": "),AB269=0)),"",MAX(Z$1:Z268)+1),"")</f>
        <v/>
      </c>
      <c r="AA269" s="138" t="str">
        <f ca="1">IFERROR(CONCATENATE($D269,": ",INDIRECT(ADDRESS(COUNTIF($D$1:$D269,$D269)+3,COLUMN($AS268),4,1,$D269))),"")</f>
        <v/>
      </c>
      <c r="AB269" s="138" t="str">
        <f ca="1">IFERROR(INDIRECT(ADDRESS(COUNTIF($D$1:$D269,$D269)+3,COLUMN($AT268),4,1,$D269)),"")</f>
        <v/>
      </c>
      <c r="AC269" s="138" t="str">
        <f t="shared" ca="1" si="24"/>
        <v/>
      </c>
      <c r="AD269" s="138" t="str">
        <f ca="1">IFERROR(IF(OR(AND(AE269="",AF269=""),AND(AE269=0,AF269=0),AND(AE269=CONCATENATE($D269,": "),AF269=""),AND(AE269=CONCATENATE($D269,": "),AF269=0)),"",MAX(AD$1:AD268)+1),"")</f>
        <v/>
      </c>
      <c r="AE269" s="138" t="str">
        <f ca="1">IFERROR(CONCATENATE($D269,": ",INDIRECT(ADDRESS(COUNTIF($D$1:$D269,$D269)+3,COLUMN($AV268),4,1,$D269))),"")</f>
        <v/>
      </c>
      <c r="AF269" s="138" t="str">
        <f ca="1">IFERROR(INDIRECT(ADDRESS(COUNTIF($D$1:$D269,$D269)+3,COLUMN($AW268),4,1,$D269)),"")</f>
        <v/>
      </c>
    </row>
    <row r="270" spans="4:32" x14ac:dyDescent="0.25">
      <c r="D270" s="138" t="e">
        <f t="shared" si="20"/>
        <v>#N/A</v>
      </c>
      <c r="E270" s="138" t="str">
        <f>CONCATENATE("Hinweis ",COUNTIF($D$1:D269,D270)+1)</f>
        <v>Hinweis 17</v>
      </c>
      <c r="F270" s="138" t="str">
        <f ca="1">IFERROR(IF(OR(AND(G270="",H270=""),AND(G270=0,H270=0),AND(G270=CONCATENATE(D270,": "),H270=""),AND(G270=CONCATENATE(D270,": "),H270=0)),"",MAX(F$1:F269)+1),"")</f>
        <v/>
      </c>
      <c r="G270" s="138" t="str">
        <f ca="1">IFERROR(CONCATENATE($D270,": ",INDIRECT(ADDRESS(COUNTIF($D$1:$D270,$D270)+3,COLUMN($AG269),4,1,$D270))),"")</f>
        <v/>
      </c>
      <c r="H270" s="138" t="str">
        <f ca="1">IFERROR(INDIRECT(ADDRESS(COUNTIF($D$1:$D270,$D270)+3,COLUMN($AH269),4,1,$D270)),"")</f>
        <v/>
      </c>
      <c r="I270" s="138" t="str">
        <f>CONCATENATE("Abweichung ",COUNTIF($D$1:D269,D270)+1)</f>
        <v>Abweichung 17</v>
      </c>
      <c r="J270" s="138" t="str">
        <f ca="1">IFERROR(IF(OR(AND(K270="",L270=""),AND(K270=0,L270=0),AND(K270=CONCATENATE($D270,": "),L270=""),AND(K270=CONCATENATE($D270,": "),L270=0)),"",MAX(J$1:J269)+1),"")</f>
        <v/>
      </c>
      <c r="K270" s="138" t="str">
        <f ca="1">IFERROR(CONCATENATE($D270,": ",INDIRECT(ADDRESS(COUNTIF($D$1:$D270,$D270)+3,COLUMN($AJ269),4,1,$D270))),"")</f>
        <v/>
      </c>
      <c r="L270" s="138" t="str">
        <f ca="1">IFERROR(INDIRECT(ADDRESS(COUNTIF($D$1:$D270,$D270)+3,COLUMN($AK269),4,1,$D270)),"")</f>
        <v/>
      </c>
      <c r="M270" s="138"/>
      <c r="N270" s="138"/>
      <c r="O270" s="138" t="str">
        <f t="shared" si="21"/>
        <v>Hinweis 17</v>
      </c>
      <c r="P270" s="138" t="str">
        <f ca="1">IFERROR(IF(OR(AND(Q270="",R270=""),AND(Q270=0,R270=0),AND(Q270=CONCATENATE($D270,": "),R270=""),AND(Q270=CONCATENATE($D270,": "),R270=0)),"",MAX(P$1:P269)+1),"")</f>
        <v/>
      </c>
      <c r="Q270" s="138" t="str">
        <f ca="1">IFERROR(CONCATENATE($D270,": ",INDIRECT(ADDRESS(COUNTIF($D$1:$D270,$D270)+3,COLUMN($AM269),4,1,$D270))),"")</f>
        <v/>
      </c>
      <c r="R270" s="138" t="str">
        <f ca="1">IFERROR(INDIRECT(ADDRESS(COUNTIF($D$1:$D270,$D270)+3,COLUMN($AN269),4,1,$D270)),"")</f>
        <v/>
      </c>
      <c r="S270" s="138" t="str">
        <f t="shared" si="22"/>
        <v>Abweichung 17</v>
      </c>
      <c r="T270" s="138" t="str">
        <f ca="1">IFERROR(IF(OR(AND(U270="",V270=""),AND(U270=0,V270=0),AND(U270=CONCATENATE($D270,": "),V270=""),AND(U270=CONCATENATE($D270,": "),V270=0)),"",MAX(T$1:T269)+1),"")</f>
        <v/>
      </c>
      <c r="U270" s="138" t="str">
        <f ca="1">IFERROR(CONCATENATE($D270,": ",INDIRECT(ADDRESS(COUNTIF($D$1:$D270,$D270)+3,COLUMN($AP269),4,1,$D270))),"")</f>
        <v/>
      </c>
      <c r="V270" s="138" t="str">
        <f ca="1">IFERROR(INDIRECT(ADDRESS(COUNTIF($D$1:$D270,$D270)+3,COLUMN($AQ269),4,1,$D270)),"")</f>
        <v/>
      </c>
      <c r="W270" s="138"/>
      <c r="X270" s="138"/>
      <c r="Y270" s="138">
        <f t="shared" si="23"/>
        <v>0</v>
      </c>
      <c r="Z270" s="138" t="str">
        <f ca="1">IFERROR(IF(OR(AND(AA270="",AB270=""),AND(AA270=0,AB270=0),AND(AA270=CONCATENATE($D270,": "),AB270=""),AND(AA270=CONCATENATE($D270,": "),AB270=0)),"",MAX(Z$1:Z269)+1),"")</f>
        <v/>
      </c>
      <c r="AA270" s="138" t="str">
        <f ca="1">IFERROR(CONCATENATE($D270,": ",INDIRECT(ADDRESS(COUNTIF($D$1:$D270,$D270)+3,COLUMN($AS269),4,1,$D270))),"")</f>
        <v/>
      </c>
      <c r="AB270" s="138" t="str">
        <f ca="1">IFERROR(INDIRECT(ADDRESS(COUNTIF($D$1:$D270,$D270)+3,COLUMN($AT269),4,1,$D270)),"")</f>
        <v/>
      </c>
      <c r="AC270" s="138" t="str">
        <f t="shared" ca="1" si="24"/>
        <v/>
      </c>
      <c r="AD270" s="138" t="str">
        <f ca="1">IFERROR(IF(OR(AND(AE270="",AF270=""),AND(AE270=0,AF270=0),AND(AE270=CONCATENATE($D270,": "),AF270=""),AND(AE270=CONCATENATE($D270,": "),AF270=0)),"",MAX(AD$1:AD269)+1),"")</f>
        <v/>
      </c>
      <c r="AE270" s="138" t="str">
        <f ca="1">IFERROR(CONCATENATE($D270,": ",INDIRECT(ADDRESS(COUNTIF($D$1:$D270,$D270)+3,COLUMN($AV269),4,1,$D270))),"")</f>
        <v/>
      </c>
      <c r="AF270" s="138" t="str">
        <f ca="1">IFERROR(INDIRECT(ADDRESS(COUNTIF($D$1:$D270,$D270)+3,COLUMN($AW269),4,1,$D270)),"")</f>
        <v/>
      </c>
    </row>
    <row r="271" spans="4:32" x14ac:dyDescent="0.25">
      <c r="D271" s="138" t="e">
        <f t="shared" si="20"/>
        <v>#N/A</v>
      </c>
      <c r="E271" s="138" t="str">
        <f>CONCATENATE("Hinweis ",COUNTIF($D$1:D270,D271)+1)</f>
        <v>Hinweis 18</v>
      </c>
      <c r="F271" s="138" t="str">
        <f ca="1">IFERROR(IF(OR(AND(G271="",H271=""),AND(G271=0,H271=0),AND(G271=CONCATENATE(D271,": "),H271=""),AND(G271=CONCATENATE(D271,": "),H271=0)),"",MAX(F$1:F270)+1),"")</f>
        <v/>
      </c>
      <c r="G271" s="138" t="str">
        <f ca="1">IFERROR(CONCATENATE($D271,": ",INDIRECT(ADDRESS(COUNTIF($D$1:$D271,$D271)+3,COLUMN($AG270),4,1,$D271))),"")</f>
        <v/>
      </c>
      <c r="H271" s="138" t="str">
        <f ca="1">IFERROR(INDIRECT(ADDRESS(COUNTIF($D$1:$D271,$D271)+3,COLUMN($AH270),4,1,$D271)),"")</f>
        <v/>
      </c>
      <c r="I271" s="138" t="str">
        <f>CONCATENATE("Abweichung ",COUNTIF($D$1:D270,D271)+1)</f>
        <v>Abweichung 18</v>
      </c>
      <c r="J271" s="138" t="str">
        <f ca="1">IFERROR(IF(OR(AND(K271="",L271=""),AND(K271=0,L271=0),AND(K271=CONCATENATE($D271,": "),L271=""),AND(K271=CONCATENATE($D271,": "),L271=0)),"",MAX(J$1:J270)+1),"")</f>
        <v/>
      </c>
      <c r="K271" s="138" t="str">
        <f ca="1">IFERROR(CONCATENATE($D271,": ",INDIRECT(ADDRESS(COUNTIF($D$1:$D271,$D271)+3,COLUMN($AJ270),4,1,$D271))),"")</f>
        <v/>
      </c>
      <c r="L271" s="138" t="str">
        <f ca="1">IFERROR(INDIRECT(ADDRESS(COUNTIF($D$1:$D271,$D271)+3,COLUMN($AK270),4,1,$D271)),"")</f>
        <v/>
      </c>
      <c r="M271" s="138"/>
      <c r="N271" s="138"/>
      <c r="O271" s="138" t="str">
        <f t="shared" si="21"/>
        <v>Hinweis 18</v>
      </c>
      <c r="P271" s="138" t="str">
        <f ca="1">IFERROR(IF(OR(AND(Q271="",R271=""),AND(Q271=0,R271=0),AND(Q271=CONCATENATE($D271,": "),R271=""),AND(Q271=CONCATENATE($D271,": "),R271=0)),"",MAX(P$1:P270)+1),"")</f>
        <v/>
      </c>
      <c r="Q271" s="138" t="str">
        <f ca="1">IFERROR(CONCATENATE($D271,": ",INDIRECT(ADDRESS(COUNTIF($D$1:$D271,$D271)+3,COLUMN($AM270),4,1,$D271))),"")</f>
        <v/>
      </c>
      <c r="R271" s="138" t="str">
        <f ca="1">IFERROR(INDIRECT(ADDRESS(COUNTIF($D$1:$D271,$D271)+3,COLUMN($AN270),4,1,$D271)),"")</f>
        <v/>
      </c>
      <c r="S271" s="138" t="str">
        <f t="shared" si="22"/>
        <v>Abweichung 18</v>
      </c>
      <c r="T271" s="138" t="str">
        <f ca="1">IFERROR(IF(OR(AND(U271="",V271=""),AND(U271=0,V271=0),AND(U271=CONCATENATE($D271,": "),V271=""),AND(U271=CONCATENATE($D271,": "),V271=0)),"",MAX(T$1:T270)+1),"")</f>
        <v/>
      </c>
      <c r="U271" s="138" t="str">
        <f ca="1">IFERROR(CONCATENATE($D271,": ",INDIRECT(ADDRESS(COUNTIF($D$1:$D271,$D271)+3,COLUMN($AP270),4,1,$D271))),"")</f>
        <v/>
      </c>
      <c r="V271" s="138" t="str">
        <f ca="1">IFERROR(INDIRECT(ADDRESS(COUNTIF($D$1:$D271,$D271)+3,COLUMN($AQ270),4,1,$D271)),"")</f>
        <v/>
      </c>
      <c r="W271" s="138"/>
      <c r="X271" s="138"/>
      <c r="Y271" s="138">
        <f t="shared" si="23"/>
        <v>0</v>
      </c>
      <c r="Z271" s="138" t="str">
        <f ca="1">IFERROR(IF(OR(AND(AA271="",AB271=""),AND(AA271=0,AB271=0),AND(AA271=CONCATENATE($D271,": "),AB271=""),AND(AA271=CONCATENATE($D271,": "),AB271=0)),"",MAX(Z$1:Z270)+1),"")</f>
        <v/>
      </c>
      <c r="AA271" s="138" t="str">
        <f ca="1">IFERROR(CONCATENATE($D271,": ",INDIRECT(ADDRESS(COUNTIF($D$1:$D271,$D271)+3,COLUMN($AS270),4,1,$D271))),"")</f>
        <v/>
      </c>
      <c r="AB271" s="138" t="str">
        <f ca="1">IFERROR(INDIRECT(ADDRESS(COUNTIF($D$1:$D271,$D271)+3,COLUMN($AT270),4,1,$D271)),"")</f>
        <v/>
      </c>
      <c r="AC271" s="138" t="str">
        <f t="shared" ca="1" si="24"/>
        <v/>
      </c>
      <c r="AD271" s="138" t="str">
        <f ca="1">IFERROR(IF(OR(AND(AE271="",AF271=""),AND(AE271=0,AF271=0),AND(AE271=CONCATENATE($D271,": "),AF271=""),AND(AE271=CONCATENATE($D271,": "),AF271=0)),"",MAX(AD$1:AD270)+1),"")</f>
        <v/>
      </c>
      <c r="AE271" s="138" t="str">
        <f ca="1">IFERROR(CONCATENATE($D271,": ",INDIRECT(ADDRESS(COUNTIF($D$1:$D271,$D271)+3,COLUMN($AV270),4,1,$D271))),"")</f>
        <v/>
      </c>
      <c r="AF271" s="138" t="str">
        <f ca="1">IFERROR(INDIRECT(ADDRESS(COUNTIF($D$1:$D271,$D271)+3,COLUMN($AW270),4,1,$D271)),"")</f>
        <v/>
      </c>
    </row>
    <row r="272" spans="4:32" x14ac:dyDescent="0.25">
      <c r="D272" s="138" t="e">
        <f t="shared" si="20"/>
        <v>#N/A</v>
      </c>
      <c r="E272" s="138" t="str">
        <f>CONCATENATE("Hinweis ",COUNTIF($D$1:D271,D272)+1)</f>
        <v>Hinweis 19</v>
      </c>
      <c r="F272" s="138" t="str">
        <f ca="1">IFERROR(IF(OR(AND(G272="",H272=""),AND(G272=0,H272=0),AND(G272=CONCATENATE(D272,": "),H272=""),AND(G272=CONCATENATE(D272,": "),H272=0)),"",MAX(F$1:F271)+1),"")</f>
        <v/>
      </c>
      <c r="G272" s="138" t="str">
        <f ca="1">IFERROR(CONCATENATE($D272,": ",INDIRECT(ADDRESS(COUNTIF($D$1:$D272,$D272)+3,COLUMN($AG271),4,1,$D272))),"")</f>
        <v/>
      </c>
      <c r="H272" s="138" t="str">
        <f ca="1">IFERROR(INDIRECT(ADDRESS(COUNTIF($D$1:$D272,$D272)+3,COLUMN($AH271),4,1,$D272)),"")</f>
        <v/>
      </c>
      <c r="I272" s="138" t="str">
        <f>CONCATENATE("Abweichung ",COUNTIF($D$1:D271,D272)+1)</f>
        <v>Abweichung 19</v>
      </c>
      <c r="J272" s="138" t="str">
        <f ca="1">IFERROR(IF(OR(AND(K272="",L272=""),AND(K272=0,L272=0),AND(K272=CONCATENATE($D272,": "),L272=""),AND(K272=CONCATENATE($D272,": "),L272=0)),"",MAX(J$1:J271)+1),"")</f>
        <v/>
      </c>
      <c r="K272" s="138" t="str">
        <f ca="1">IFERROR(CONCATENATE($D272,": ",INDIRECT(ADDRESS(COUNTIF($D$1:$D272,$D272)+3,COLUMN($AJ271),4,1,$D272))),"")</f>
        <v/>
      </c>
      <c r="L272" s="138" t="str">
        <f ca="1">IFERROR(INDIRECT(ADDRESS(COUNTIF($D$1:$D272,$D272)+3,COLUMN($AK271),4,1,$D272)),"")</f>
        <v/>
      </c>
      <c r="M272" s="138"/>
      <c r="N272" s="138"/>
      <c r="O272" s="138" t="str">
        <f t="shared" si="21"/>
        <v>Hinweis 19</v>
      </c>
      <c r="P272" s="138" t="str">
        <f ca="1">IFERROR(IF(OR(AND(Q272="",R272=""),AND(Q272=0,R272=0),AND(Q272=CONCATENATE($D272,": "),R272=""),AND(Q272=CONCATENATE($D272,": "),R272=0)),"",MAX(P$1:P271)+1),"")</f>
        <v/>
      </c>
      <c r="Q272" s="138" t="str">
        <f ca="1">IFERROR(CONCATENATE($D272,": ",INDIRECT(ADDRESS(COUNTIF($D$1:$D272,$D272)+3,COLUMN($AM271),4,1,$D272))),"")</f>
        <v/>
      </c>
      <c r="R272" s="138" t="str">
        <f ca="1">IFERROR(INDIRECT(ADDRESS(COUNTIF($D$1:$D272,$D272)+3,COLUMN($AN271),4,1,$D272)),"")</f>
        <v/>
      </c>
      <c r="S272" s="138" t="str">
        <f t="shared" si="22"/>
        <v>Abweichung 19</v>
      </c>
      <c r="T272" s="138" t="str">
        <f ca="1">IFERROR(IF(OR(AND(U272="",V272=""),AND(U272=0,V272=0),AND(U272=CONCATENATE($D272,": "),V272=""),AND(U272=CONCATENATE($D272,": "),V272=0)),"",MAX(T$1:T271)+1),"")</f>
        <v/>
      </c>
      <c r="U272" s="138" t="str">
        <f ca="1">IFERROR(CONCATENATE($D272,": ",INDIRECT(ADDRESS(COUNTIF($D$1:$D272,$D272)+3,COLUMN($AP271),4,1,$D272))),"")</f>
        <v/>
      </c>
      <c r="V272" s="138" t="str">
        <f ca="1">IFERROR(INDIRECT(ADDRESS(COUNTIF($D$1:$D272,$D272)+3,COLUMN($AQ271),4,1,$D272)),"")</f>
        <v/>
      </c>
      <c r="W272" s="138"/>
      <c r="X272" s="138"/>
      <c r="Y272" s="138">
        <f t="shared" si="23"/>
        <v>0</v>
      </c>
      <c r="Z272" s="138" t="str">
        <f ca="1">IFERROR(IF(OR(AND(AA272="",AB272=""),AND(AA272=0,AB272=0),AND(AA272=CONCATENATE($D272,": "),AB272=""),AND(AA272=CONCATENATE($D272,": "),AB272=0)),"",MAX(Z$1:Z271)+1),"")</f>
        <v/>
      </c>
      <c r="AA272" s="138" t="str">
        <f ca="1">IFERROR(CONCATENATE($D272,": ",INDIRECT(ADDRESS(COUNTIF($D$1:$D272,$D272)+3,COLUMN($AS271),4,1,$D272))),"")</f>
        <v/>
      </c>
      <c r="AB272" s="138" t="str">
        <f ca="1">IFERROR(INDIRECT(ADDRESS(COUNTIF($D$1:$D272,$D272)+3,COLUMN($AT271),4,1,$D272)),"")</f>
        <v/>
      </c>
      <c r="AC272" s="138" t="str">
        <f t="shared" ca="1" si="24"/>
        <v/>
      </c>
      <c r="AD272" s="138" t="str">
        <f ca="1">IFERROR(IF(OR(AND(AE272="",AF272=""),AND(AE272=0,AF272=0),AND(AE272=CONCATENATE($D272,": "),AF272=""),AND(AE272=CONCATENATE($D272,": "),AF272=0)),"",MAX(AD$1:AD271)+1),"")</f>
        <v/>
      </c>
      <c r="AE272" s="138" t="str">
        <f ca="1">IFERROR(CONCATENATE($D272,": ",INDIRECT(ADDRESS(COUNTIF($D$1:$D272,$D272)+3,COLUMN($AV271),4,1,$D272))),"")</f>
        <v/>
      </c>
      <c r="AF272" s="138" t="str">
        <f ca="1">IFERROR(INDIRECT(ADDRESS(COUNTIF($D$1:$D272,$D272)+3,COLUMN($AW271),4,1,$D272)),"")</f>
        <v/>
      </c>
    </row>
    <row r="273" spans="4:32" x14ac:dyDescent="0.25">
      <c r="D273" s="138" t="e">
        <f t="shared" si="20"/>
        <v>#N/A</v>
      </c>
      <c r="E273" s="138" t="str">
        <f>CONCATENATE("Hinweis ",COUNTIF($D$1:D272,D273)+1)</f>
        <v>Hinweis 20</v>
      </c>
      <c r="F273" s="138" t="str">
        <f ca="1">IFERROR(IF(OR(AND(G273="",H273=""),AND(G273=0,H273=0),AND(G273=CONCATENATE(D273,": "),H273=""),AND(G273=CONCATENATE(D273,": "),H273=0)),"",MAX(F$1:F272)+1),"")</f>
        <v/>
      </c>
      <c r="G273" s="138" t="str">
        <f ca="1">IFERROR(CONCATENATE($D273,": ",INDIRECT(ADDRESS(COUNTIF($D$1:$D273,$D273)+3,COLUMN($AG272),4,1,$D273))),"")</f>
        <v/>
      </c>
      <c r="H273" s="138" t="str">
        <f ca="1">IFERROR(INDIRECT(ADDRESS(COUNTIF($D$1:$D273,$D273)+3,COLUMN($AH272),4,1,$D273)),"")</f>
        <v/>
      </c>
      <c r="I273" s="138" t="str">
        <f>CONCATENATE("Abweichung ",COUNTIF($D$1:D272,D273)+1)</f>
        <v>Abweichung 20</v>
      </c>
      <c r="J273" s="138" t="str">
        <f ca="1">IFERROR(IF(OR(AND(K273="",L273=""),AND(K273=0,L273=0),AND(K273=CONCATENATE($D273,": "),L273=""),AND(K273=CONCATENATE($D273,": "),L273=0)),"",MAX(J$1:J272)+1),"")</f>
        <v/>
      </c>
      <c r="K273" s="138" t="str">
        <f ca="1">IFERROR(CONCATENATE($D273,": ",INDIRECT(ADDRESS(COUNTIF($D$1:$D273,$D273)+3,COLUMN($AJ272),4,1,$D273))),"")</f>
        <v/>
      </c>
      <c r="L273" s="138" t="str">
        <f ca="1">IFERROR(INDIRECT(ADDRESS(COUNTIF($D$1:$D273,$D273)+3,COLUMN($AK272),4,1,$D273)),"")</f>
        <v/>
      </c>
      <c r="M273" s="138"/>
      <c r="N273" s="138"/>
      <c r="O273" s="138" t="str">
        <f t="shared" si="21"/>
        <v>Hinweis 20</v>
      </c>
      <c r="P273" s="138" t="str">
        <f ca="1">IFERROR(IF(OR(AND(Q273="",R273=""),AND(Q273=0,R273=0),AND(Q273=CONCATENATE($D273,": "),R273=""),AND(Q273=CONCATENATE($D273,": "),R273=0)),"",MAX(P$1:P272)+1),"")</f>
        <v/>
      </c>
      <c r="Q273" s="138" t="str">
        <f ca="1">IFERROR(CONCATENATE($D273,": ",INDIRECT(ADDRESS(COUNTIF($D$1:$D273,$D273)+3,COLUMN($AM272),4,1,$D273))),"")</f>
        <v/>
      </c>
      <c r="R273" s="138" t="str">
        <f ca="1">IFERROR(INDIRECT(ADDRESS(COUNTIF($D$1:$D273,$D273)+3,COLUMN($AN272),4,1,$D273)),"")</f>
        <v/>
      </c>
      <c r="S273" s="138" t="str">
        <f t="shared" si="22"/>
        <v>Abweichung 20</v>
      </c>
      <c r="T273" s="138" t="str">
        <f ca="1">IFERROR(IF(OR(AND(U273="",V273=""),AND(U273=0,V273=0),AND(U273=CONCATENATE($D273,": "),V273=""),AND(U273=CONCATENATE($D273,": "),V273=0)),"",MAX(T$1:T272)+1),"")</f>
        <v/>
      </c>
      <c r="U273" s="138" t="str">
        <f ca="1">IFERROR(CONCATENATE($D273,": ",INDIRECT(ADDRESS(COUNTIF($D$1:$D273,$D273)+3,COLUMN($AP272),4,1,$D273))),"")</f>
        <v/>
      </c>
      <c r="V273" s="138" t="str">
        <f ca="1">IFERROR(INDIRECT(ADDRESS(COUNTIF($D$1:$D273,$D273)+3,COLUMN($AQ272),4,1,$D273)),"")</f>
        <v/>
      </c>
      <c r="W273" s="138"/>
      <c r="X273" s="138"/>
      <c r="Y273" s="138">
        <f t="shared" si="23"/>
        <v>0</v>
      </c>
      <c r="Z273" s="138" t="str">
        <f ca="1">IFERROR(IF(OR(AND(AA273="",AB273=""),AND(AA273=0,AB273=0),AND(AA273=CONCATENATE($D273,": "),AB273=""),AND(AA273=CONCATENATE($D273,": "),AB273=0)),"",MAX(Z$1:Z272)+1),"")</f>
        <v/>
      </c>
      <c r="AA273" s="138" t="str">
        <f ca="1">IFERROR(CONCATENATE($D273,": ",INDIRECT(ADDRESS(COUNTIF($D$1:$D273,$D273)+3,COLUMN($AS272),4,1,$D273))),"")</f>
        <v/>
      </c>
      <c r="AB273" s="138" t="str">
        <f ca="1">IFERROR(INDIRECT(ADDRESS(COUNTIF($D$1:$D273,$D273)+3,COLUMN($AT272),4,1,$D273)),"")</f>
        <v/>
      </c>
      <c r="AC273" s="138" t="str">
        <f t="shared" ca="1" si="24"/>
        <v/>
      </c>
      <c r="AD273" s="138" t="str">
        <f ca="1">IFERROR(IF(OR(AND(AE273="",AF273=""),AND(AE273=0,AF273=0),AND(AE273=CONCATENATE($D273,": "),AF273=""),AND(AE273=CONCATENATE($D273,": "),AF273=0)),"",MAX(AD$1:AD272)+1),"")</f>
        <v/>
      </c>
      <c r="AE273" s="138" t="str">
        <f ca="1">IFERROR(CONCATENATE($D273,": ",INDIRECT(ADDRESS(COUNTIF($D$1:$D273,$D273)+3,COLUMN($AV272),4,1,$D273))),"")</f>
        <v/>
      </c>
      <c r="AF273" s="138" t="str">
        <f ca="1">IFERROR(INDIRECT(ADDRESS(COUNTIF($D$1:$D273,$D273)+3,COLUMN($AW272),4,1,$D273)),"")</f>
        <v/>
      </c>
    </row>
    <row r="274" spans="4:32" x14ac:dyDescent="0.25">
      <c r="D274" s="138" t="e">
        <f t="shared" si="20"/>
        <v>#N/A</v>
      </c>
      <c r="E274" s="138" t="str">
        <f>CONCATENATE("Hinweis ",COUNTIF($D$1:D273,D274)+1)</f>
        <v>Hinweis 21</v>
      </c>
      <c r="F274" s="138" t="str">
        <f ca="1">IFERROR(IF(OR(AND(G274="",H274=""),AND(G274=0,H274=0),AND(G274=CONCATENATE(D274,": "),H274=""),AND(G274=CONCATENATE(D274,": "),H274=0)),"",MAX(F$1:F273)+1),"")</f>
        <v/>
      </c>
      <c r="G274" s="138" t="str">
        <f ca="1">IFERROR(CONCATENATE($D274,": ",INDIRECT(ADDRESS(COUNTIF($D$1:$D274,$D274)+3,COLUMN($AG273),4,1,$D274))),"")</f>
        <v/>
      </c>
      <c r="H274" s="138" t="str">
        <f ca="1">IFERROR(INDIRECT(ADDRESS(COUNTIF($D$1:$D274,$D274)+3,COLUMN($AH273),4,1,$D274)),"")</f>
        <v/>
      </c>
      <c r="I274" s="138" t="str">
        <f>CONCATENATE("Abweichung ",COUNTIF($D$1:D273,D274)+1)</f>
        <v>Abweichung 21</v>
      </c>
      <c r="J274" s="138" t="str">
        <f ca="1">IFERROR(IF(OR(AND(K274="",L274=""),AND(K274=0,L274=0),AND(K274=CONCATENATE($D274,": "),L274=""),AND(K274=CONCATENATE($D274,": "),L274=0)),"",MAX(J$1:J273)+1),"")</f>
        <v/>
      </c>
      <c r="K274" s="138" t="str">
        <f ca="1">IFERROR(CONCATENATE($D274,": ",INDIRECT(ADDRESS(COUNTIF($D$1:$D274,$D274)+3,COLUMN($AJ273),4,1,$D274))),"")</f>
        <v/>
      </c>
      <c r="L274" s="138" t="str">
        <f ca="1">IFERROR(INDIRECT(ADDRESS(COUNTIF($D$1:$D274,$D274)+3,COLUMN($AK273),4,1,$D274)),"")</f>
        <v/>
      </c>
      <c r="M274" s="138"/>
      <c r="N274" s="138"/>
      <c r="O274" s="138" t="str">
        <f t="shared" si="21"/>
        <v>Hinweis 21</v>
      </c>
      <c r="P274" s="138" t="str">
        <f ca="1">IFERROR(IF(OR(AND(Q274="",R274=""),AND(Q274=0,R274=0),AND(Q274=CONCATENATE($D274,": "),R274=""),AND(Q274=CONCATENATE($D274,": "),R274=0)),"",MAX(P$1:P273)+1),"")</f>
        <v/>
      </c>
      <c r="Q274" s="138" t="str">
        <f ca="1">IFERROR(CONCATENATE($D274,": ",INDIRECT(ADDRESS(COUNTIF($D$1:$D274,$D274)+3,COLUMN($AM273),4,1,$D274))),"")</f>
        <v/>
      </c>
      <c r="R274" s="138" t="str">
        <f ca="1">IFERROR(INDIRECT(ADDRESS(COUNTIF($D$1:$D274,$D274)+3,COLUMN($AN273),4,1,$D274)),"")</f>
        <v/>
      </c>
      <c r="S274" s="138" t="str">
        <f t="shared" si="22"/>
        <v>Abweichung 21</v>
      </c>
      <c r="T274" s="138" t="str">
        <f ca="1">IFERROR(IF(OR(AND(U274="",V274=""),AND(U274=0,V274=0),AND(U274=CONCATENATE($D274,": "),V274=""),AND(U274=CONCATENATE($D274,": "),V274=0)),"",MAX(T$1:T273)+1),"")</f>
        <v/>
      </c>
      <c r="U274" s="138" t="str">
        <f ca="1">IFERROR(CONCATENATE($D274,": ",INDIRECT(ADDRESS(COUNTIF($D$1:$D274,$D274)+3,COLUMN($AP273),4,1,$D274))),"")</f>
        <v/>
      </c>
      <c r="V274" s="138" t="str">
        <f ca="1">IFERROR(INDIRECT(ADDRESS(COUNTIF($D$1:$D274,$D274)+3,COLUMN($AQ273),4,1,$D274)),"")</f>
        <v/>
      </c>
      <c r="W274" s="138"/>
      <c r="X274" s="138"/>
      <c r="Y274" s="138">
        <f t="shared" si="23"/>
        <v>0</v>
      </c>
      <c r="Z274" s="138" t="str">
        <f ca="1">IFERROR(IF(OR(AND(AA274="",AB274=""),AND(AA274=0,AB274=0),AND(AA274=CONCATENATE($D274,": "),AB274=""),AND(AA274=CONCATENATE($D274,": "),AB274=0)),"",MAX(Z$1:Z273)+1),"")</f>
        <v/>
      </c>
      <c r="AA274" s="138" t="str">
        <f ca="1">IFERROR(CONCATENATE($D274,": ",INDIRECT(ADDRESS(COUNTIF($D$1:$D274,$D274)+3,COLUMN($AS273),4,1,$D274))),"")</f>
        <v/>
      </c>
      <c r="AB274" s="138" t="str">
        <f ca="1">IFERROR(INDIRECT(ADDRESS(COUNTIF($D$1:$D274,$D274)+3,COLUMN($AT273),4,1,$D274)),"")</f>
        <v/>
      </c>
      <c r="AC274" s="138" t="str">
        <f t="shared" ca="1" si="24"/>
        <v/>
      </c>
      <c r="AD274" s="138" t="str">
        <f ca="1">IFERROR(IF(OR(AND(AE274="",AF274=""),AND(AE274=0,AF274=0),AND(AE274=CONCATENATE($D274,": "),AF274=""),AND(AE274=CONCATENATE($D274,": "),AF274=0)),"",MAX(AD$1:AD273)+1),"")</f>
        <v/>
      </c>
      <c r="AE274" s="138" t="str">
        <f ca="1">IFERROR(CONCATENATE($D274,": ",INDIRECT(ADDRESS(COUNTIF($D$1:$D274,$D274)+3,COLUMN($AV273),4,1,$D274))),"")</f>
        <v/>
      </c>
      <c r="AF274" s="138" t="str">
        <f ca="1">IFERROR(INDIRECT(ADDRESS(COUNTIF($D$1:$D274,$D274)+3,COLUMN($AW273),4,1,$D274)),"")</f>
        <v/>
      </c>
    </row>
    <row r="275" spans="4:32" x14ac:dyDescent="0.25">
      <c r="D275" s="138" t="e">
        <f t="shared" si="20"/>
        <v>#N/A</v>
      </c>
      <c r="E275" s="138" t="str">
        <f>CONCATENATE("Hinweis ",COUNTIF($D$1:D274,D275)+1)</f>
        <v>Hinweis 22</v>
      </c>
      <c r="F275" s="138" t="str">
        <f ca="1">IFERROR(IF(OR(AND(G275="",H275=""),AND(G275=0,H275=0),AND(G275=CONCATENATE(D275,": "),H275=""),AND(G275=CONCATENATE(D275,": "),H275=0)),"",MAX(F$1:F274)+1),"")</f>
        <v/>
      </c>
      <c r="G275" s="138" t="str">
        <f ca="1">IFERROR(CONCATENATE($D275,": ",INDIRECT(ADDRESS(COUNTIF($D$1:$D275,$D275)+3,COLUMN($AG274),4,1,$D275))),"")</f>
        <v/>
      </c>
      <c r="H275" s="138" t="str">
        <f ca="1">IFERROR(INDIRECT(ADDRESS(COUNTIF($D$1:$D275,$D275)+3,COLUMN($AH274),4,1,$D275)),"")</f>
        <v/>
      </c>
      <c r="I275" s="138" t="str">
        <f>CONCATENATE("Abweichung ",COUNTIF($D$1:D274,D275)+1)</f>
        <v>Abweichung 22</v>
      </c>
      <c r="J275" s="138" t="str">
        <f ca="1">IFERROR(IF(OR(AND(K275="",L275=""),AND(K275=0,L275=0),AND(K275=CONCATENATE($D275,": "),L275=""),AND(K275=CONCATENATE($D275,": "),L275=0)),"",MAX(J$1:J274)+1),"")</f>
        <v/>
      </c>
      <c r="K275" s="138" t="str">
        <f ca="1">IFERROR(CONCATENATE($D275,": ",INDIRECT(ADDRESS(COUNTIF($D$1:$D275,$D275)+3,COLUMN($AJ274),4,1,$D275))),"")</f>
        <v/>
      </c>
      <c r="L275" s="138" t="str">
        <f ca="1">IFERROR(INDIRECT(ADDRESS(COUNTIF($D$1:$D275,$D275)+3,COLUMN($AK274),4,1,$D275)),"")</f>
        <v/>
      </c>
      <c r="M275" s="138"/>
      <c r="N275" s="138"/>
      <c r="O275" s="138" t="str">
        <f t="shared" si="21"/>
        <v>Hinweis 22</v>
      </c>
      <c r="P275" s="138" t="str">
        <f ca="1">IFERROR(IF(OR(AND(Q275="",R275=""),AND(Q275=0,R275=0),AND(Q275=CONCATENATE($D275,": "),R275=""),AND(Q275=CONCATENATE($D275,": "),R275=0)),"",MAX(P$1:P274)+1),"")</f>
        <v/>
      </c>
      <c r="Q275" s="138" t="str">
        <f ca="1">IFERROR(CONCATENATE($D275,": ",INDIRECT(ADDRESS(COUNTIF($D$1:$D275,$D275)+3,COLUMN($AM274),4,1,$D275))),"")</f>
        <v/>
      </c>
      <c r="R275" s="138" t="str">
        <f ca="1">IFERROR(INDIRECT(ADDRESS(COUNTIF($D$1:$D275,$D275)+3,COLUMN($AN274),4,1,$D275)),"")</f>
        <v/>
      </c>
      <c r="S275" s="138" t="str">
        <f t="shared" si="22"/>
        <v>Abweichung 22</v>
      </c>
      <c r="T275" s="138" t="str">
        <f ca="1">IFERROR(IF(OR(AND(U275="",V275=""),AND(U275=0,V275=0),AND(U275=CONCATENATE($D275,": "),V275=""),AND(U275=CONCATENATE($D275,": "),V275=0)),"",MAX(T$1:T274)+1),"")</f>
        <v/>
      </c>
      <c r="U275" s="138" t="str">
        <f ca="1">IFERROR(CONCATENATE($D275,": ",INDIRECT(ADDRESS(COUNTIF($D$1:$D275,$D275)+3,COLUMN($AP274),4,1,$D275))),"")</f>
        <v/>
      </c>
      <c r="V275" s="138" t="str">
        <f ca="1">IFERROR(INDIRECT(ADDRESS(COUNTIF($D$1:$D275,$D275)+3,COLUMN($AQ274),4,1,$D275)),"")</f>
        <v/>
      </c>
      <c r="W275" s="138"/>
      <c r="X275" s="138"/>
      <c r="Y275" s="138">
        <f t="shared" si="23"/>
        <v>0</v>
      </c>
      <c r="Z275" s="138" t="str">
        <f ca="1">IFERROR(IF(OR(AND(AA275="",AB275=""),AND(AA275=0,AB275=0),AND(AA275=CONCATENATE($D275,": "),AB275=""),AND(AA275=CONCATENATE($D275,": "),AB275=0)),"",MAX(Z$1:Z274)+1),"")</f>
        <v/>
      </c>
      <c r="AA275" s="138" t="str">
        <f ca="1">IFERROR(CONCATENATE($D275,": ",INDIRECT(ADDRESS(COUNTIF($D$1:$D275,$D275)+3,COLUMN($AS274),4,1,$D275))),"")</f>
        <v/>
      </c>
      <c r="AB275" s="138" t="str">
        <f ca="1">IFERROR(INDIRECT(ADDRESS(COUNTIF($D$1:$D275,$D275)+3,COLUMN($AT274),4,1,$D275)),"")</f>
        <v/>
      </c>
      <c r="AC275" s="138" t="str">
        <f t="shared" ca="1" si="24"/>
        <v/>
      </c>
      <c r="AD275" s="138" t="str">
        <f ca="1">IFERROR(IF(OR(AND(AE275="",AF275=""),AND(AE275=0,AF275=0),AND(AE275=CONCATENATE($D275,": "),AF275=""),AND(AE275=CONCATENATE($D275,": "),AF275=0)),"",MAX(AD$1:AD274)+1),"")</f>
        <v/>
      </c>
      <c r="AE275" s="138" t="str">
        <f ca="1">IFERROR(CONCATENATE($D275,": ",INDIRECT(ADDRESS(COUNTIF($D$1:$D275,$D275)+3,COLUMN($AV274),4,1,$D275))),"")</f>
        <v/>
      </c>
      <c r="AF275" s="138" t="str">
        <f ca="1">IFERROR(INDIRECT(ADDRESS(COUNTIF($D$1:$D275,$D275)+3,COLUMN($AW274),4,1,$D275)),"")</f>
        <v/>
      </c>
    </row>
    <row r="276" spans="4:32" x14ac:dyDescent="0.25">
      <c r="D276" s="138" t="e">
        <f t="shared" si="20"/>
        <v>#N/A</v>
      </c>
      <c r="E276" s="138" t="str">
        <f>CONCATENATE("Hinweis ",COUNTIF($D$1:D275,D276)+1)</f>
        <v>Hinweis 23</v>
      </c>
      <c r="F276" s="138" t="str">
        <f ca="1">IFERROR(IF(OR(AND(G276="",H276=""),AND(G276=0,H276=0),AND(G276=CONCATENATE(D276,": "),H276=""),AND(G276=CONCATENATE(D276,": "),H276=0)),"",MAX(F$1:F275)+1),"")</f>
        <v/>
      </c>
      <c r="G276" s="138" t="str">
        <f ca="1">IFERROR(CONCATENATE($D276,": ",INDIRECT(ADDRESS(COUNTIF($D$1:$D276,$D276)+3,COLUMN($AG275),4,1,$D276))),"")</f>
        <v/>
      </c>
      <c r="H276" s="138" t="str">
        <f ca="1">IFERROR(INDIRECT(ADDRESS(COUNTIF($D$1:$D276,$D276)+3,COLUMN($AH275),4,1,$D276)),"")</f>
        <v/>
      </c>
      <c r="I276" s="138" t="str">
        <f>CONCATENATE("Abweichung ",COUNTIF($D$1:D275,D276)+1)</f>
        <v>Abweichung 23</v>
      </c>
      <c r="J276" s="138" t="str">
        <f ca="1">IFERROR(IF(OR(AND(K276="",L276=""),AND(K276=0,L276=0),AND(K276=CONCATENATE($D276,": "),L276=""),AND(K276=CONCATENATE($D276,": "),L276=0)),"",MAX(J$1:J275)+1),"")</f>
        <v/>
      </c>
      <c r="K276" s="138" t="str">
        <f ca="1">IFERROR(CONCATENATE($D276,": ",INDIRECT(ADDRESS(COUNTIF($D$1:$D276,$D276)+3,COLUMN($AJ275),4,1,$D276))),"")</f>
        <v/>
      </c>
      <c r="L276" s="138" t="str">
        <f ca="1">IFERROR(INDIRECT(ADDRESS(COUNTIF($D$1:$D276,$D276)+3,COLUMN($AK275),4,1,$D276)),"")</f>
        <v/>
      </c>
      <c r="M276" s="138"/>
      <c r="N276" s="138"/>
      <c r="O276" s="138" t="str">
        <f t="shared" si="21"/>
        <v>Hinweis 23</v>
      </c>
      <c r="P276" s="138" t="str">
        <f ca="1">IFERROR(IF(OR(AND(Q276="",R276=""),AND(Q276=0,R276=0),AND(Q276=CONCATENATE($D276,": "),R276=""),AND(Q276=CONCATENATE($D276,": "),R276=0)),"",MAX(P$1:P275)+1),"")</f>
        <v/>
      </c>
      <c r="Q276" s="138" t="str">
        <f ca="1">IFERROR(CONCATENATE($D276,": ",INDIRECT(ADDRESS(COUNTIF($D$1:$D276,$D276)+3,COLUMN($AM275),4,1,$D276))),"")</f>
        <v/>
      </c>
      <c r="R276" s="138" t="str">
        <f ca="1">IFERROR(INDIRECT(ADDRESS(COUNTIF($D$1:$D276,$D276)+3,COLUMN($AN275),4,1,$D276)),"")</f>
        <v/>
      </c>
      <c r="S276" s="138" t="str">
        <f t="shared" si="22"/>
        <v>Abweichung 23</v>
      </c>
      <c r="T276" s="138" t="str">
        <f ca="1">IFERROR(IF(OR(AND(U276="",V276=""),AND(U276=0,V276=0),AND(U276=CONCATENATE($D276,": "),V276=""),AND(U276=CONCATENATE($D276,": "),V276=0)),"",MAX(T$1:T275)+1),"")</f>
        <v/>
      </c>
      <c r="U276" s="138" t="str">
        <f ca="1">IFERROR(CONCATENATE($D276,": ",INDIRECT(ADDRESS(COUNTIF($D$1:$D276,$D276)+3,COLUMN($AP275),4,1,$D276))),"")</f>
        <v/>
      </c>
      <c r="V276" s="138" t="str">
        <f ca="1">IFERROR(INDIRECT(ADDRESS(COUNTIF($D$1:$D276,$D276)+3,COLUMN($AQ275),4,1,$D276)),"")</f>
        <v/>
      </c>
      <c r="W276" s="138"/>
      <c r="X276" s="138"/>
      <c r="Y276" s="138">
        <f t="shared" si="23"/>
        <v>0</v>
      </c>
      <c r="Z276" s="138" t="str">
        <f ca="1">IFERROR(IF(OR(AND(AA276="",AB276=""),AND(AA276=0,AB276=0),AND(AA276=CONCATENATE($D276,": "),AB276=""),AND(AA276=CONCATENATE($D276,": "),AB276=0)),"",MAX(Z$1:Z275)+1),"")</f>
        <v/>
      </c>
      <c r="AA276" s="138" t="str">
        <f ca="1">IFERROR(CONCATENATE($D276,": ",INDIRECT(ADDRESS(COUNTIF($D$1:$D276,$D276)+3,COLUMN($AS275),4,1,$D276))),"")</f>
        <v/>
      </c>
      <c r="AB276" s="138" t="str">
        <f ca="1">IFERROR(INDIRECT(ADDRESS(COUNTIF($D$1:$D276,$D276)+3,COLUMN($AT275),4,1,$D276)),"")</f>
        <v/>
      </c>
      <c r="AC276" s="138" t="str">
        <f t="shared" ca="1" si="24"/>
        <v/>
      </c>
      <c r="AD276" s="138" t="str">
        <f ca="1">IFERROR(IF(OR(AND(AE276="",AF276=""),AND(AE276=0,AF276=0),AND(AE276=CONCATENATE($D276,": "),AF276=""),AND(AE276=CONCATENATE($D276,": "),AF276=0)),"",MAX(AD$1:AD275)+1),"")</f>
        <v/>
      </c>
      <c r="AE276" s="138" t="str">
        <f ca="1">IFERROR(CONCATENATE($D276,": ",INDIRECT(ADDRESS(COUNTIF($D$1:$D276,$D276)+3,COLUMN($AV275),4,1,$D276))),"")</f>
        <v/>
      </c>
      <c r="AF276" s="138" t="str">
        <f ca="1">IFERROR(INDIRECT(ADDRESS(COUNTIF($D$1:$D276,$D276)+3,COLUMN($AW275),4,1,$D276)),"")</f>
        <v/>
      </c>
    </row>
    <row r="277" spans="4:32" x14ac:dyDescent="0.25">
      <c r="D277" s="138" t="e">
        <f t="shared" si="20"/>
        <v>#N/A</v>
      </c>
      <c r="E277" s="138" t="str">
        <f>CONCATENATE("Hinweis ",COUNTIF($D$1:D276,D277)+1)</f>
        <v>Hinweis 24</v>
      </c>
      <c r="F277" s="138" t="str">
        <f ca="1">IFERROR(IF(OR(AND(G277="",H277=""),AND(G277=0,H277=0),AND(G277=CONCATENATE(D277,": "),H277=""),AND(G277=CONCATENATE(D277,": "),H277=0)),"",MAX(F$1:F276)+1),"")</f>
        <v/>
      </c>
      <c r="G277" s="138" t="str">
        <f ca="1">IFERROR(CONCATENATE($D277,": ",INDIRECT(ADDRESS(COUNTIF($D$1:$D277,$D277)+3,COLUMN($AG276),4,1,$D277))),"")</f>
        <v/>
      </c>
      <c r="H277" s="138" t="str">
        <f ca="1">IFERROR(INDIRECT(ADDRESS(COUNTIF($D$1:$D277,$D277)+3,COLUMN($AH276),4,1,$D277)),"")</f>
        <v/>
      </c>
      <c r="I277" s="138" t="str">
        <f>CONCATENATE("Abweichung ",COUNTIF($D$1:D276,D277)+1)</f>
        <v>Abweichung 24</v>
      </c>
      <c r="J277" s="138" t="str">
        <f ca="1">IFERROR(IF(OR(AND(K277="",L277=""),AND(K277=0,L277=0),AND(K277=CONCATENATE($D277,": "),L277=""),AND(K277=CONCATENATE($D277,": "),L277=0)),"",MAX(J$1:J276)+1),"")</f>
        <v/>
      </c>
      <c r="K277" s="138" t="str">
        <f ca="1">IFERROR(CONCATENATE($D277,": ",INDIRECT(ADDRESS(COUNTIF($D$1:$D277,$D277)+3,COLUMN($AJ276),4,1,$D277))),"")</f>
        <v/>
      </c>
      <c r="L277" s="138" t="str">
        <f ca="1">IFERROR(INDIRECT(ADDRESS(COUNTIF($D$1:$D277,$D277)+3,COLUMN($AK276),4,1,$D277)),"")</f>
        <v/>
      </c>
      <c r="M277" s="138"/>
      <c r="N277" s="138"/>
      <c r="O277" s="138" t="str">
        <f t="shared" si="21"/>
        <v>Hinweis 24</v>
      </c>
      <c r="P277" s="138" t="str">
        <f ca="1">IFERROR(IF(OR(AND(Q277="",R277=""),AND(Q277=0,R277=0),AND(Q277=CONCATENATE($D277,": "),R277=""),AND(Q277=CONCATENATE($D277,": "),R277=0)),"",MAX(P$1:P276)+1),"")</f>
        <v/>
      </c>
      <c r="Q277" s="138" t="str">
        <f ca="1">IFERROR(CONCATENATE($D277,": ",INDIRECT(ADDRESS(COUNTIF($D$1:$D277,$D277)+3,COLUMN($AM276),4,1,$D277))),"")</f>
        <v/>
      </c>
      <c r="R277" s="138" t="str">
        <f ca="1">IFERROR(INDIRECT(ADDRESS(COUNTIF($D$1:$D277,$D277)+3,COLUMN($AN276),4,1,$D277)),"")</f>
        <v/>
      </c>
      <c r="S277" s="138" t="str">
        <f t="shared" si="22"/>
        <v>Abweichung 24</v>
      </c>
      <c r="T277" s="138" t="str">
        <f ca="1">IFERROR(IF(OR(AND(U277="",V277=""),AND(U277=0,V277=0),AND(U277=CONCATENATE($D277,": "),V277=""),AND(U277=CONCATENATE($D277,": "),V277=0)),"",MAX(T$1:T276)+1),"")</f>
        <v/>
      </c>
      <c r="U277" s="138" t="str">
        <f ca="1">IFERROR(CONCATENATE($D277,": ",INDIRECT(ADDRESS(COUNTIF($D$1:$D277,$D277)+3,COLUMN($AP276),4,1,$D277))),"")</f>
        <v/>
      </c>
      <c r="V277" s="138" t="str">
        <f ca="1">IFERROR(INDIRECT(ADDRESS(COUNTIF($D$1:$D277,$D277)+3,COLUMN($AQ276),4,1,$D277)),"")</f>
        <v/>
      </c>
      <c r="W277" s="138"/>
      <c r="X277" s="138"/>
      <c r="Y277" s="138">
        <f t="shared" si="23"/>
        <v>0</v>
      </c>
      <c r="Z277" s="138" t="str">
        <f ca="1">IFERROR(IF(OR(AND(AA277="",AB277=""),AND(AA277=0,AB277=0),AND(AA277=CONCATENATE($D277,": "),AB277=""),AND(AA277=CONCATENATE($D277,": "),AB277=0)),"",MAX(Z$1:Z276)+1),"")</f>
        <v/>
      </c>
      <c r="AA277" s="138" t="str">
        <f ca="1">IFERROR(CONCATENATE($D277,": ",INDIRECT(ADDRESS(COUNTIF($D$1:$D277,$D277)+3,COLUMN($AS276),4,1,$D277))),"")</f>
        <v/>
      </c>
      <c r="AB277" s="138" t="str">
        <f ca="1">IFERROR(INDIRECT(ADDRESS(COUNTIF($D$1:$D277,$D277)+3,COLUMN($AT276),4,1,$D277)),"")</f>
        <v/>
      </c>
      <c r="AC277" s="138" t="str">
        <f t="shared" ca="1" si="24"/>
        <v/>
      </c>
      <c r="AD277" s="138" t="str">
        <f ca="1">IFERROR(IF(OR(AND(AE277="",AF277=""),AND(AE277=0,AF277=0),AND(AE277=CONCATENATE($D277,": "),AF277=""),AND(AE277=CONCATENATE($D277,": "),AF277=0)),"",MAX(AD$1:AD276)+1),"")</f>
        <v/>
      </c>
      <c r="AE277" s="138" t="str">
        <f ca="1">IFERROR(CONCATENATE($D277,": ",INDIRECT(ADDRESS(COUNTIF($D$1:$D277,$D277)+3,COLUMN($AV276),4,1,$D277))),"")</f>
        <v/>
      </c>
      <c r="AF277" s="138" t="str">
        <f ca="1">IFERROR(INDIRECT(ADDRESS(COUNTIF($D$1:$D277,$D277)+3,COLUMN($AW276),4,1,$D277)),"")</f>
        <v/>
      </c>
    </row>
    <row r="278" spans="4:32" x14ac:dyDescent="0.25">
      <c r="D278" s="138" t="e">
        <f t="shared" si="20"/>
        <v>#N/A</v>
      </c>
      <c r="E278" s="138" t="str">
        <f>CONCATENATE("Hinweis ",COUNTIF($D$1:D277,D278)+1)</f>
        <v>Hinweis 25</v>
      </c>
      <c r="F278" s="138" t="str">
        <f ca="1">IFERROR(IF(OR(AND(G278="",H278=""),AND(G278=0,H278=0),AND(G278=CONCATENATE(D278,": "),H278=""),AND(G278=CONCATENATE(D278,": "),H278=0)),"",MAX(F$1:F277)+1),"")</f>
        <v/>
      </c>
      <c r="G278" s="138" t="str">
        <f ca="1">IFERROR(CONCATENATE($D278,": ",INDIRECT(ADDRESS(COUNTIF($D$1:$D278,$D278)+3,COLUMN($AG277),4,1,$D278))),"")</f>
        <v/>
      </c>
      <c r="H278" s="138" t="str">
        <f ca="1">IFERROR(INDIRECT(ADDRESS(COUNTIF($D$1:$D278,$D278)+3,COLUMN($AH277),4,1,$D278)),"")</f>
        <v/>
      </c>
      <c r="I278" s="138" t="str">
        <f>CONCATENATE("Abweichung ",COUNTIF($D$1:D277,D278)+1)</f>
        <v>Abweichung 25</v>
      </c>
      <c r="J278" s="138" t="str">
        <f ca="1">IFERROR(IF(OR(AND(K278="",L278=""),AND(K278=0,L278=0),AND(K278=CONCATENATE($D278,": "),L278=""),AND(K278=CONCATENATE($D278,": "),L278=0)),"",MAX(J$1:J277)+1),"")</f>
        <v/>
      </c>
      <c r="K278" s="138" t="str">
        <f ca="1">IFERROR(CONCATENATE($D278,": ",INDIRECT(ADDRESS(COUNTIF($D$1:$D278,$D278)+3,COLUMN($AJ277),4,1,$D278))),"")</f>
        <v/>
      </c>
      <c r="L278" s="138" t="str">
        <f ca="1">IFERROR(INDIRECT(ADDRESS(COUNTIF($D$1:$D278,$D278)+3,COLUMN($AK277),4,1,$D278)),"")</f>
        <v/>
      </c>
      <c r="M278" s="138"/>
      <c r="N278" s="138"/>
      <c r="O278" s="138" t="str">
        <f t="shared" si="21"/>
        <v>Hinweis 25</v>
      </c>
      <c r="P278" s="138" t="str">
        <f ca="1">IFERROR(IF(OR(AND(Q278="",R278=""),AND(Q278=0,R278=0),AND(Q278=CONCATENATE($D278,": "),R278=""),AND(Q278=CONCATENATE($D278,": "),R278=0)),"",MAX(P$1:P277)+1),"")</f>
        <v/>
      </c>
      <c r="Q278" s="138" t="str">
        <f ca="1">IFERROR(CONCATENATE($D278,": ",INDIRECT(ADDRESS(COUNTIF($D$1:$D278,$D278)+3,COLUMN($AM277),4,1,$D278))),"")</f>
        <v/>
      </c>
      <c r="R278" s="138" t="str">
        <f ca="1">IFERROR(INDIRECT(ADDRESS(COUNTIF($D$1:$D278,$D278)+3,COLUMN($AN277),4,1,$D278)),"")</f>
        <v/>
      </c>
      <c r="S278" s="138" t="str">
        <f t="shared" si="22"/>
        <v>Abweichung 25</v>
      </c>
      <c r="T278" s="138" t="str">
        <f ca="1">IFERROR(IF(OR(AND(U278="",V278=""),AND(U278=0,V278=0),AND(U278=CONCATENATE($D278,": "),V278=""),AND(U278=CONCATENATE($D278,": "),V278=0)),"",MAX(T$1:T277)+1),"")</f>
        <v/>
      </c>
      <c r="U278" s="138" t="str">
        <f ca="1">IFERROR(CONCATENATE($D278,": ",INDIRECT(ADDRESS(COUNTIF($D$1:$D278,$D278)+3,COLUMN($AP277),4,1,$D278))),"")</f>
        <v/>
      </c>
      <c r="V278" s="138" t="str">
        <f ca="1">IFERROR(INDIRECT(ADDRESS(COUNTIF($D$1:$D278,$D278)+3,COLUMN($AQ277),4,1,$D278)),"")</f>
        <v/>
      </c>
      <c r="W278" s="138"/>
      <c r="X278" s="138"/>
      <c r="Y278" s="138">
        <f t="shared" si="23"/>
        <v>0</v>
      </c>
      <c r="Z278" s="138" t="str">
        <f ca="1">IFERROR(IF(OR(AND(AA278="",AB278=""),AND(AA278=0,AB278=0),AND(AA278=CONCATENATE($D278,": "),AB278=""),AND(AA278=CONCATENATE($D278,": "),AB278=0)),"",MAX(Z$1:Z277)+1),"")</f>
        <v/>
      </c>
      <c r="AA278" s="138" t="str">
        <f ca="1">IFERROR(CONCATENATE($D278,": ",INDIRECT(ADDRESS(COUNTIF($D$1:$D278,$D278)+3,COLUMN($AS277),4,1,$D278))),"")</f>
        <v/>
      </c>
      <c r="AB278" s="138" t="str">
        <f ca="1">IFERROR(INDIRECT(ADDRESS(COUNTIF($D$1:$D278,$D278)+3,COLUMN($AT277),4,1,$D278)),"")</f>
        <v/>
      </c>
      <c r="AC278" s="138" t="str">
        <f t="shared" ca="1" si="24"/>
        <v/>
      </c>
      <c r="AD278" s="138" t="str">
        <f ca="1">IFERROR(IF(OR(AND(AE278="",AF278=""),AND(AE278=0,AF278=0),AND(AE278=CONCATENATE($D278,": "),AF278=""),AND(AE278=CONCATENATE($D278,": "),AF278=0)),"",MAX(AD$1:AD277)+1),"")</f>
        <v/>
      </c>
      <c r="AE278" s="138" t="str">
        <f ca="1">IFERROR(CONCATENATE($D278,": ",INDIRECT(ADDRESS(COUNTIF($D$1:$D278,$D278)+3,COLUMN($AV277),4,1,$D278))),"")</f>
        <v/>
      </c>
      <c r="AF278" s="138" t="str">
        <f ca="1">IFERROR(INDIRECT(ADDRESS(COUNTIF($D$1:$D278,$D278)+3,COLUMN($AW277),4,1,$D278)),"")</f>
        <v/>
      </c>
    </row>
    <row r="279" spans="4:32" x14ac:dyDescent="0.25">
      <c r="D279" s="138" t="e">
        <f t="shared" si="20"/>
        <v>#N/A</v>
      </c>
      <c r="E279" s="138" t="str">
        <f>CONCATENATE("Hinweis ",COUNTIF($D$1:D278,D279)+1)</f>
        <v>Hinweis 26</v>
      </c>
      <c r="F279" s="138" t="str">
        <f ca="1">IFERROR(IF(OR(AND(G279="",H279=""),AND(G279=0,H279=0),AND(G279=CONCATENATE(D279,": "),H279=""),AND(G279=CONCATENATE(D279,": "),H279=0)),"",MAX(F$1:F278)+1),"")</f>
        <v/>
      </c>
      <c r="G279" s="138" t="str">
        <f ca="1">IFERROR(CONCATENATE($D279,": ",INDIRECT(ADDRESS(COUNTIF($D$1:$D279,$D279)+3,COLUMN($AG278),4,1,$D279))),"")</f>
        <v/>
      </c>
      <c r="H279" s="138" t="str">
        <f ca="1">IFERROR(INDIRECT(ADDRESS(COUNTIF($D$1:$D279,$D279)+3,COLUMN($AH278),4,1,$D279)),"")</f>
        <v/>
      </c>
      <c r="I279" s="138" t="str">
        <f>CONCATENATE("Abweichung ",COUNTIF($D$1:D278,D279)+1)</f>
        <v>Abweichung 26</v>
      </c>
      <c r="J279" s="138" t="str">
        <f ca="1">IFERROR(IF(OR(AND(K279="",L279=""),AND(K279=0,L279=0),AND(K279=CONCATENATE($D279,": "),L279=""),AND(K279=CONCATENATE($D279,": "),L279=0)),"",MAX(J$1:J278)+1),"")</f>
        <v/>
      </c>
      <c r="K279" s="138" t="str">
        <f ca="1">IFERROR(CONCATENATE($D279,": ",INDIRECT(ADDRESS(COUNTIF($D$1:$D279,$D279)+3,COLUMN($AJ278),4,1,$D279))),"")</f>
        <v/>
      </c>
      <c r="L279" s="138" t="str">
        <f ca="1">IFERROR(INDIRECT(ADDRESS(COUNTIF($D$1:$D279,$D279)+3,COLUMN($AK278),4,1,$D279)),"")</f>
        <v/>
      </c>
      <c r="M279" s="138"/>
      <c r="N279" s="138"/>
      <c r="O279" s="138" t="str">
        <f t="shared" si="21"/>
        <v>Hinweis 26</v>
      </c>
      <c r="P279" s="138" t="str">
        <f ca="1">IFERROR(IF(OR(AND(Q279="",R279=""),AND(Q279=0,R279=0),AND(Q279=CONCATENATE($D279,": "),R279=""),AND(Q279=CONCATENATE($D279,": "),R279=0)),"",MAX(P$1:P278)+1),"")</f>
        <v/>
      </c>
      <c r="Q279" s="138" t="str">
        <f ca="1">IFERROR(CONCATENATE($D279,": ",INDIRECT(ADDRESS(COUNTIF($D$1:$D279,$D279)+3,COLUMN($AM278),4,1,$D279))),"")</f>
        <v/>
      </c>
      <c r="R279" s="138" t="str">
        <f ca="1">IFERROR(INDIRECT(ADDRESS(COUNTIF($D$1:$D279,$D279)+3,COLUMN($AN278),4,1,$D279)),"")</f>
        <v/>
      </c>
      <c r="S279" s="138" t="str">
        <f t="shared" si="22"/>
        <v>Abweichung 26</v>
      </c>
      <c r="T279" s="138" t="str">
        <f ca="1">IFERROR(IF(OR(AND(U279="",V279=""),AND(U279=0,V279=0),AND(U279=CONCATENATE($D279,": "),V279=""),AND(U279=CONCATENATE($D279,": "),V279=0)),"",MAX(T$1:T278)+1),"")</f>
        <v/>
      </c>
      <c r="U279" s="138" t="str">
        <f ca="1">IFERROR(CONCATENATE($D279,": ",INDIRECT(ADDRESS(COUNTIF($D$1:$D279,$D279)+3,COLUMN($AP278),4,1,$D279))),"")</f>
        <v/>
      </c>
      <c r="V279" s="138" t="str">
        <f ca="1">IFERROR(INDIRECT(ADDRESS(COUNTIF($D$1:$D279,$D279)+3,COLUMN($AQ278),4,1,$D279)),"")</f>
        <v/>
      </c>
      <c r="W279" s="138"/>
      <c r="X279" s="138"/>
      <c r="Y279" s="138">
        <f t="shared" si="23"/>
        <v>0</v>
      </c>
      <c r="Z279" s="138" t="str">
        <f ca="1">IFERROR(IF(OR(AND(AA279="",AB279=""),AND(AA279=0,AB279=0),AND(AA279=CONCATENATE($D279,": "),AB279=""),AND(AA279=CONCATENATE($D279,": "),AB279=0)),"",MAX(Z$1:Z278)+1),"")</f>
        <v/>
      </c>
      <c r="AA279" s="138" t="str">
        <f ca="1">IFERROR(CONCATENATE($D279,": ",INDIRECT(ADDRESS(COUNTIF($D$1:$D279,$D279)+3,COLUMN($AS278),4,1,$D279))),"")</f>
        <v/>
      </c>
      <c r="AB279" s="138" t="str">
        <f ca="1">IFERROR(INDIRECT(ADDRESS(COUNTIF($D$1:$D279,$D279)+3,COLUMN($AT278),4,1,$D279)),"")</f>
        <v/>
      </c>
      <c r="AC279" s="138" t="str">
        <f t="shared" ca="1" si="24"/>
        <v/>
      </c>
      <c r="AD279" s="138" t="str">
        <f ca="1">IFERROR(IF(OR(AND(AE279="",AF279=""),AND(AE279=0,AF279=0),AND(AE279=CONCATENATE($D279,": "),AF279=""),AND(AE279=CONCATENATE($D279,": "),AF279=0)),"",MAX(AD$1:AD278)+1),"")</f>
        <v/>
      </c>
      <c r="AE279" s="138" t="str">
        <f ca="1">IFERROR(CONCATENATE($D279,": ",INDIRECT(ADDRESS(COUNTIF($D$1:$D279,$D279)+3,COLUMN($AV278),4,1,$D279))),"")</f>
        <v/>
      </c>
      <c r="AF279" s="138" t="str">
        <f ca="1">IFERROR(INDIRECT(ADDRESS(COUNTIF($D$1:$D279,$D279)+3,COLUMN($AW278),4,1,$D279)),"")</f>
        <v/>
      </c>
    </row>
    <row r="280" spans="4:32" x14ac:dyDescent="0.25">
      <c r="D280" s="138" t="e">
        <f t="shared" si="20"/>
        <v>#N/A</v>
      </c>
      <c r="E280" s="138" t="str">
        <f>CONCATENATE("Hinweis ",COUNTIF($D$1:D279,D280)+1)</f>
        <v>Hinweis 27</v>
      </c>
      <c r="F280" s="138" t="str">
        <f ca="1">IFERROR(IF(OR(AND(G280="",H280=""),AND(G280=0,H280=0),AND(G280=CONCATENATE(D280,": "),H280=""),AND(G280=CONCATENATE(D280,": "),H280=0)),"",MAX(F$1:F279)+1),"")</f>
        <v/>
      </c>
      <c r="G280" s="138" t="str">
        <f ca="1">IFERROR(CONCATENATE($D280,": ",INDIRECT(ADDRESS(COUNTIF($D$1:$D280,$D280)+3,COLUMN($AG279),4,1,$D280))),"")</f>
        <v/>
      </c>
      <c r="H280" s="138" t="str">
        <f ca="1">IFERROR(INDIRECT(ADDRESS(COUNTIF($D$1:$D280,$D280)+3,COLUMN($AH279),4,1,$D280)),"")</f>
        <v/>
      </c>
      <c r="I280" s="138" t="str">
        <f>CONCATENATE("Abweichung ",COUNTIF($D$1:D279,D280)+1)</f>
        <v>Abweichung 27</v>
      </c>
      <c r="J280" s="138" t="str">
        <f ca="1">IFERROR(IF(OR(AND(K280="",L280=""),AND(K280=0,L280=0),AND(K280=CONCATENATE($D280,": "),L280=""),AND(K280=CONCATENATE($D280,": "),L280=0)),"",MAX(J$1:J279)+1),"")</f>
        <v/>
      </c>
      <c r="K280" s="138" t="str">
        <f ca="1">IFERROR(CONCATENATE($D280,": ",INDIRECT(ADDRESS(COUNTIF($D$1:$D280,$D280)+3,COLUMN($AJ279),4,1,$D280))),"")</f>
        <v/>
      </c>
      <c r="L280" s="138" t="str">
        <f ca="1">IFERROR(INDIRECT(ADDRESS(COUNTIF($D$1:$D280,$D280)+3,COLUMN($AK279),4,1,$D280)),"")</f>
        <v/>
      </c>
      <c r="M280" s="138"/>
      <c r="N280" s="138"/>
      <c r="O280" s="138" t="str">
        <f t="shared" si="21"/>
        <v>Hinweis 27</v>
      </c>
      <c r="P280" s="138" t="str">
        <f ca="1">IFERROR(IF(OR(AND(Q280="",R280=""),AND(Q280=0,R280=0),AND(Q280=CONCATENATE($D280,": "),R280=""),AND(Q280=CONCATENATE($D280,": "),R280=0)),"",MAX(P$1:P279)+1),"")</f>
        <v/>
      </c>
      <c r="Q280" s="138" t="str">
        <f ca="1">IFERROR(CONCATENATE($D280,": ",INDIRECT(ADDRESS(COUNTIF($D$1:$D280,$D280)+3,COLUMN($AM279),4,1,$D280))),"")</f>
        <v/>
      </c>
      <c r="R280" s="138" t="str">
        <f ca="1">IFERROR(INDIRECT(ADDRESS(COUNTIF($D$1:$D280,$D280)+3,COLUMN($AN279),4,1,$D280)),"")</f>
        <v/>
      </c>
      <c r="S280" s="138" t="str">
        <f t="shared" si="22"/>
        <v>Abweichung 27</v>
      </c>
      <c r="T280" s="138" t="str">
        <f ca="1">IFERROR(IF(OR(AND(U280="",V280=""),AND(U280=0,V280=0),AND(U280=CONCATENATE($D280,": "),V280=""),AND(U280=CONCATENATE($D280,": "),V280=0)),"",MAX(T$1:T279)+1),"")</f>
        <v/>
      </c>
      <c r="U280" s="138" t="str">
        <f ca="1">IFERROR(CONCATENATE($D280,": ",INDIRECT(ADDRESS(COUNTIF($D$1:$D280,$D280)+3,COLUMN($AP279),4,1,$D280))),"")</f>
        <v/>
      </c>
      <c r="V280" s="138" t="str">
        <f ca="1">IFERROR(INDIRECT(ADDRESS(COUNTIF($D$1:$D280,$D280)+3,COLUMN($AQ279),4,1,$D280)),"")</f>
        <v/>
      </c>
      <c r="W280" s="138"/>
      <c r="X280" s="138"/>
      <c r="Y280" s="138">
        <f t="shared" si="23"/>
        <v>0</v>
      </c>
      <c r="Z280" s="138" t="str">
        <f ca="1">IFERROR(IF(OR(AND(AA280="",AB280=""),AND(AA280=0,AB280=0),AND(AA280=CONCATENATE($D280,": "),AB280=""),AND(AA280=CONCATENATE($D280,": "),AB280=0)),"",MAX(Z$1:Z279)+1),"")</f>
        <v/>
      </c>
      <c r="AA280" s="138" t="str">
        <f ca="1">IFERROR(CONCATENATE($D280,": ",INDIRECT(ADDRESS(COUNTIF($D$1:$D280,$D280)+3,COLUMN($AS279),4,1,$D280))),"")</f>
        <v/>
      </c>
      <c r="AB280" s="138" t="str">
        <f ca="1">IFERROR(INDIRECT(ADDRESS(COUNTIF($D$1:$D280,$D280)+3,COLUMN($AT279),4,1,$D280)),"")</f>
        <v/>
      </c>
      <c r="AC280" s="138" t="str">
        <f t="shared" ca="1" si="24"/>
        <v/>
      </c>
      <c r="AD280" s="138" t="str">
        <f ca="1">IFERROR(IF(OR(AND(AE280="",AF280=""),AND(AE280=0,AF280=0),AND(AE280=CONCATENATE($D280,": "),AF280=""),AND(AE280=CONCATENATE($D280,": "),AF280=0)),"",MAX(AD$1:AD279)+1),"")</f>
        <v/>
      </c>
      <c r="AE280" s="138" t="str">
        <f ca="1">IFERROR(CONCATENATE($D280,": ",INDIRECT(ADDRESS(COUNTIF($D$1:$D280,$D280)+3,COLUMN($AV279),4,1,$D280))),"")</f>
        <v/>
      </c>
      <c r="AF280" s="138" t="str">
        <f ca="1">IFERROR(INDIRECT(ADDRESS(COUNTIF($D$1:$D280,$D280)+3,COLUMN($AW279),4,1,$D280)),"")</f>
        <v/>
      </c>
    </row>
    <row r="281" spans="4:32" x14ac:dyDescent="0.25">
      <c r="D281" s="138" t="e">
        <f t="shared" si="20"/>
        <v>#N/A</v>
      </c>
      <c r="E281" s="138" t="str">
        <f>CONCATENATE("Hinweis ",COUNTIF($D$1:D280,D281)+1)</f>
        <v>Hinweis 28</v>
      </c>
      <c r="F281" s="138" t="str">
        <f ca="1">IFERROR(IF(OR(AND(G281="",H281=""),AND(G281=0,H281=0),AND(G281=CONCATENATE(D281,": "),H281=""),AND(G281=CONCATENATE(D281,": "),H281=0)),"",MAX(F$1:F280)+1),"")</f>
        <v/>
      </c>
      <c r="G281" s="138" t="str">
        <f ca="1">IFERROR(CONCATENATE($D281,": ",INDIRECT(ADDRESS(COUNTIF($D$1:$D281,$D281)+3,COLUMN($AG280),4,1,$D281))),"")</f>
        <v/>
      </c>
      <c r="H281" s="138" t="str">
        <f ca="1">IFERROR(INDIRECT(ADDRESS(COUNTIF($D$1:$D281,$D281)+3,COLUMN($AH280),4,1,$D281)),"")</f>
        <v/>
      </c>
      <c r="I281" s="138" t="str">
        <f>CONCATENATE("Abweichung ",COUNTIF($D$1:D280,D281)+1)</f>
        <v>Abweichung 28</v>
      </c>
      <c r="J281" s="138" t="str">
        <f ca="1">IFERROR(IF(OR(AND(K281="",L281=""),AND(K281=0,L281=0),AND(K281=CONCATENATE($D281,": "),L281=""),AND(K281=CONCATENATE($D281,": "),L281=0)),"",MAX(J$1:J280)+1),"")</f>
        <v/>
      </c>
      <c r="K281" s="138" t="str">
        <f ca="1">IFERROR(CONCATENATE($D281,": ",INDIRECT(ADDRESS(COUNTIF($D$1:$D281,$D281)+3,COLUMN($AJ280),4,1,$D281))),"")</f>
        <v/>
      </c>
      <c r="L281" s="138" t="str">
        <f ca="1">IFERROR(INDIRECT(ADDRESS(COUNTIF($D$1:$D281,$D281)+3,COLUMN($AK280),4,1,$D281)),"")</f>
        <v/>
      </c>
      <c r="M281" s="138"/>
      <c r="N281" s="138"/>
      <c r="O281" s="138" t="str">
        <f t="shared" si="21"/>
        <v>Hinweis 28</v>
      </c>
      <c r="P281" s="138" t="str">
        <f ca="1">IFERROR(IF(OR(AND(Q281="",R281=""),AND(Q281=0,R281=0),AND(Q281=CONCATENATE($D281,": "),R281=""),AND(Q281=CONCATENATE($D281,": "),R281=0)),"",MAX(P$1:P280)+1),"")</f>
        <v/>
      </c>
      <c r="Q281" s="138" t="str">
        <f ca="1">IFERROR(CONCATENATE($D281,": ",INDIRECT(ADDRESS(COUNTIF($D$1:$D281,$D281)+3,COLUMN($AM280),4,1,$D281))),"")</f>
        <v/>
      </c>
      <c r="R281" s="138" t="str">
        <f ca="1">IFERROR(INDIRECT(ADDRESS(COUNTIF($D$1:$D281,$D281)+3,COLUMN($AN280),4,1,$D281)),"")</f>
        <v/>
      </c>
      <c r="S281" s="138" t="str">
        <f t="shared" si="22"/>
        <v>Abweichung 28</v>
      </c>
      <c r="T281" s="138" t="str">
        <f ca="1">IFERROR(IF(OR(AND(U281="",V281=""),AND(U281=0,V281=0),AND(U281=CONCATENATE($D281,": "),V281=""),AND(U281=CONCATENATE($D281,": "),V281=0)),"",MAX(T$1:T280)+1),"")</f>
        <v/>
      </c>
      <c r="U281" s="138" t="str">
        <f ca="1">IFERROR(CONCATENATE($D281,": ",INDIRECT(ADDRESS(COUNTIF($D$1:$D281,$D281)+3,COLUMN($AP280),4,1,$D281))),"")</f>
        <v/>
      </c>
      <c r="V281" s="138" t="str">
        <f ca="1">IFERROR(INDIRECT(ADDRESS(COUNTIF($D$1:$D281,$D281)+3,COLUMN($AQ280),4,1,$D281)),"")</f>
        <v/>
      </c>
      <c r="W281" s="138"/>
      <c r="X281" s="138"/>
      <c r="Y281" s="138">
        <f t="shared" si="23"/>
        <v>0</v>
      </c>
      <c r="Z281" s="138" t="str">
        <f ca="1">IFERROR(IF(OR(AND(AA281="",AB281=""),AND(AA281=0,AB281=0),AND(AA281=CONCATENATE($D281,": "),AB281=""),AND(AA281=CONCATENATE($D281,": "),AB281=0)),"",MAX(Z$1:Z280)+1),"")</f>
        <v/>
      </c>
      <c r="AA281" s="138" t="str">
        <f ca="1">IFERROR(CONCATENATE($D281,": ",INDIRECT(ADDRESS(COUNTIF($D$1:$D281,$D281)+3,COLUMN($AS280),4,1,$D281))),"")</f>
        <v/>
      </c>
      <c r="AB281" s="138" t="str">
        <f ca="1">IFERROR(INDIRECT(ADDRESS(COUNTIF($D$1:$D281,$D281)+3,COLUMN($AT280),4,1,$D281)),"")</f>
        <v/>
      </c>
      <c r="AC281" s="138" t="str">
        <f t="shared" ca="1" si="24"/>
        <v/>
      </c>
      <c r="AD281" s="138" t="str">
        <f ca="1">IFERROR(IF(OR(AND(AE281="",AF281=""),AND(AE281=0,AF281=0),AND(AE281=CONCATENATE($D281,": "),AF281=""),AND(AE281=CONCATENATE($D281,": "),AF281=0)),"",MAX(AD$1:AD280)+1),"")</f>
        <v/>
      </c>
      <c r="AE281" s="138" t="str">
        <f ca="1">IFERROR(CONCATENATE($D281,": ",INDIRECT(ADDRESS(COUNTIF($D$1:$D281,$D281)+3,COLUMN($AV280),4,1,$D281))),"")</f>
        <v/>
      </c>
      <c r="AF281" s="138" t="str">
        <f ca="1">IFERROR(INDIRECT(ADDRESS(COUNTIF($D$1:$D281,$D281)+3,COLUMN($AW280),4,1,$D281)),"")</f>
        <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1"/>
  <dimension ref="A1:E21"/>
  <sheetViews>
    <sheetView workbookViewId="0">
      <selection activeCell="E19" sqref="E19"/>
    </sheetView>
  </sheetViews>
  <sheetFormatPr baseColWidth="10" defaultRowHeight="15" x14ac:dyDescent="0.25"/>
  <sheetData>
    <row r="1" spans="1:5" x14ac:dyDescent="0.25">
      <c r="A1" t="s">
        <v>70</v>
      </c>
      <c r="C1" t="s">
        <v>64</v>
      </c>
      <c r="E1" t="s">
        <v>65</v>
      </c>
    </row>
    <row r="2" spans="1:5" x14ac:dyDescent="0.25">
      <c r="A2" t="s">
        <v>71</v>
      </c>
      <c r="C2" t="s">
        <v>63</v>
      </c>
      <c r="E2" t="s">
        <v>66</v>
      </c>
    </row>
    <row r="3" spans="1:5" x14ac:dyDescent="0.25">
      <c r="A3" t="s">
        <v>72</v>
      </c>
      <c r="E3" t="s">
        <v>62</v>
      </c>
    </row>
    <row r="6" spans="1:5" x14ac:dyDescent="0.25">
      <c r="A6" t="s">
        <v>283</v>
      </c>
    </row>
    <row r="7" spans="1:5" x14ac:dyDescent="0.25">
      <c r="A7" t="s">
        <v>284</v>
      </c>
      <c r="E7" t="s">
        <v>396</v>
      </c>
    </row>
    <row r="8" spans="1:5" x14ac:dyDescent="0.25">
      <c r="A8" t="s">
        <v>285</v>
      </c>
      <c r="C8" t="s">
        <v>158</v>
      </c>
      <c r="E8" t="s">
        <v>397</v>
      </c>
    </row>
    <row r="9" spans="1:5" x14ac:dyDescent="0.25">
      <c r="A9" t="s">
        <v>286</v>
      </c>
      <c r="C9" t="s">
        <v>159</v>
      </c>
    </row>
    <row r="10" spans="1:5" x14ac:dyDescent="0.25">
      <c r="C10" t="s">
        <v>160</v>
      </c>
    </row>
    <row r="11" spans="1:5" x14ac:dyDescent="0.25">
      <c r="A11" t="s">
        <v>44</v>
      </c>
      <c r="C11" t="s">
        <v>72</v>
      </c>
    </row>
    <row r="12" spans="1:5" x14ac:dyDescent="0.25">
      <c r="A12" t="s">
        <v>398</v>
      </c>
    </row>
    <row r="13" spans="1:5" x14ac:dyDescent="0.25">
      <c r="A13" t="s">
        <v>399</v>
      </c>
    </row>
    <row r="19" spans="1:4" x14ac:dyDescent="0.25">
      <c r="A19" t="s">
        <v>384</v>
      </c>
      <c r="B19" t="str">
        <f>IF(OR(LA!E71="",COUNTIF(LA!E73:'LA'!E81,"")&gt;0),"",(SUMPRODUCT(LA!B71:'LA'!B81,LA!E71:'LA'!E81)))</f>
        <v/>
      </c>
    </row>
    <row r="20" spans="1:4" x14ac:dyDescent="0.25">
      <c r="A20" t="s">
        <v>385</v>
      </c>
      <c r="B20" t="str">
        <f>IF(OR(SV!E55="",SV!E57="",COUNTIF(SV!E55:'SV'!E64,"")&gt;0),"",(SUMPRODUCT(SV!B55:'SV'!B64,SV!E55:'SV'!E64)))</f>
        <v/>
      </c>
    </row>
    <row r="21" spans="1:4" x14ac:dyDescent="0.25">
      <c r="D21">
        <f>SUMPRODUCT(LA!B71:'LA'!B85,LA!E71:'LA'!E85)</f>
        <v>0</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L27"/>
  <sheetViews>
    <sheetView zoomScale="85" zoomScaleNormal="85" workbookViewId="0">
      <selection activeCell="C50" sqref="C50:J50"/>
    </sheetView>
  </sheetViews>
  <sheetFormatPr baseColWidth="10" defaultColWidth="0" defaultRowHeight="15" customHeight="1" zeroHeight="1" x14ac:dyDescent="0.25"/>
  <cols>
    <col min="1" max="1" width="4.7109375" customWidth="1"/>
    <col min="2" max="2" width="11.42578125" style="1" customWidth="1"/>
    <col min="3" max="3" width="8.28515625" style="1" customWidth="1"/>
    <col min="4" max="11" width="11.42578125" customWidth="1"/>
    <col min="12" max="12" width="0" hidden="1" customWidth="1"/>
    <col min="13" max="16384" width="11.42578125" hidden="1"/>
  </cols>
  <sheetData>
    <row r="1" spans="1:11" ht="35.1" customHeight="1" x14ac:dyDescent="0.25">
      <c r="A1" s="33"/>
      <c r="D1" s="1"/>
      <c r="E1" s="1"/>
      <c r="F1" s="1"/>
      <c r="G1" s="1"/>
      <c r="H1" s="1"/>
      <c r="I1" s="1"/>
      <c r="J1" s="1"/>
      <c r="K1" s="1"/>
    </row>
    <row r="2" spans="1:11" x14ac:dyDescent="0.25">
      <c r="A2" s="1"/>
      <c r="D2" s="1"/>
      <c r="E2" s="1"/>
      <c r="F2" s="1"/>
      <c r="G2" s="1"/>
      <c r="H2" s="1"/>
      <c r="I2" s="1"/>
      <c r="J2" s="1"/>
      <c r="K2" s="1"/>
    </row>
    <row r="3" spans="1:11" x14ac:dyDescent="0.25">
      <c r="A3" s="1"/>
      <c r="D3" s="1"/>
      <c r="E3" s="1"/>
      <c r="F3" s="1"/>
      <c r="G3" s="1"/>
      <c r="H3" s="1"/>
      <c r="I3" s="1"/>
      <c r="J3" s="1"/>
      <c r="K3" s="1"/>
    </row>
    <row r="4" spans="1:11" x14ac:dyDescent="0.25">
      <c r="A4" s="1"/>
      <c r="D4" s="1"/>
      <c r="E4" s="1"/>
      <c r="F4" s="1"/>
      <c r="G4" s="1"/>
      <c r="H4" s="1"/>
      <c r="I4" s="1"/>
      <c r="J4" s="1"/>
      <c r="K4" s="1"/>
    </row>
    <row r="5" spans="1:11" x14ac:dyDescent="0.25">
      <c r="A5" s="1"/>
      <c r="D5" s="1"/>
      <c r="E5" s="1"/>
      <c r="F5" s="1"/>
      <c r="G5" s="1"/>
      <c r="H5" s="1"/>
      <c r="I5" s="1"/>
      <c r="J5" s="1"/>
      <c r="K5" s="1"/>
    </row>
    <row r="6" spans="1:11" x14ac:dyDescent="0.25">
      <c r="A6" s="1"/>
      <c r="D6" s="1"/>
      <c r="E6" s="1"/>
      <c r="F6" s="1"/>
      <c r="G6" s="1"/>
      <c r="H6" s="1"/>
      <c r="I6" s="1"/>
      <c r="J6" s="1"/>
      <c r="K6" s="1"/>
    </row>
    <row r="7" spans="1:11" x14ac:dyDescent="0.25">
      <c r="A7" s="1"/>
      <c r="D7" s="1"/>
      <c r="E7" s="1"/>
      <c r="F7" s="1"/>
      <c r="G7" s="1"/>
      <c r="H7" s="1"/>
      <c r="I7" s="1"/>
      <c r="J7" s="1"/>
      <c r="K7" s="1"/>
    </row>
    <row r="8" spans="1:11" x14ac:dyDescent="0.25">
      <c r="A8" s="1"/>
      <c r="D8" s="1"/>
      <c r="E8" s="1"/>
      <c r="F8" s="1"/>
      <c r="G8" s="1"/>
      <c r="H8" s="1"/>
      <c r="I8" s="1"/>
      <c r="J8" s="1"/>
      <c r="K8" s="1"/>
    </row>
    <row r="9" spans="1:11" x14ac:dyDescent="0.25">
      <c r="A9" s="1"/>
      <c r="D9" s="1"/>
      <c r="E9" s="1"/>
      <c r="F9" s="1"/>
      <c r="G9" s="1"/>
      <c r="H9" s="1"/>
      <c r="I9" s="1"/>
      <c r="J9" s="1"/>
      <c r="K9" s="1"/>
    </row>
    <row r="10" spans="1:11" x14ac:dyDescent="0.25">
      <c r="A10" s="1"/>
      <c r="D10" s="1"/>
      <c r="E10" s="1"/>
      <c r="F10" s="1"/>
      <c r="G10" s="1"/>
      <c r="H10" s="1"/>
      <c r="I10" s="1"/>
      <c r="J10" s="1"/>
      <c r="K10" s="1"/>
    </row>
    <row r="11" spans="1:11" ht="15" customHeight="1" x14ac:dyDescent="0.3">
      <c r="A11" s="1"/>
      <c r="D11" s="5" t="s">
        <v>67</v>
      </c>
      <c r="E11" s="1"/>
      <c r="F11" s="1"/>
      <c r="G11" s="1"/>
      <c r="H11" s="1"/>
      <c r="I11" s="1"/>
      <c r="J11" s="1"/>
      <c r="K11" s="1"/>
    </row>
    <row r="12" spans="1:11" ht="15" customHeight="1" x14ac:dyDescent="0.25">
      <c r="A12" s="1"/>
      <c r="D12" s="1"/>
      <c r="E12" s="1"/>
      <c r="F12" s="1"/>
      <c r="G12" s="1"/>
      <c r="H12" s="1"/>
      <c r="I12" s="1"/>
      <c r="J12" s="1"/>
      <c r="K12" s="1"/>
    </row>
    <row r="13" spans="1:11" x14ac:dyDescent="0.25">
      <c r="A13" s="1"/>
      <c r="D13" s="3"/>
      <c r="E13" s="3" t="s">
        <v>362</v>
      </c>
      <c r="F13" s="1"/>
      <c r="G13" s="1"/>
      <c r="H13" s="1"/>
      <c r="I13" s="1"/>
      <c r="J13" s="1"/>
      <c r="K13" s="1"/>
    </row>
    <row r="14" spans="1:11" ht="15" customHeight="1" x14ac:dyDescent="0.25">
      <c r="A14" s="1"/>
      <c r="D14" s="54"/>
      <c r="E14" s="113" t="s">
        <v>52</v>
      </c>
      <c r="F14" s="113"/>
      <c r="G14" s="37"/>
      <c r="H14" s="1"/>
      <c r="I14" s="1"/>
      <c r="J14" s="1"/>
      <c r="K14" s="1"/>
    </row>
    <row r="15" spans="1:11" ht="15" customHeight="1" x14ac:dyDescent="0.25">
      <c r="A15" s="1"/>
      <c r="D15" s="54"/>
      <c r="E15" s="113" t="s">
        <v>73</v>
      </c>
      <c r="F15" s="113"/>
      <c r="G15" s="37"/>
      <c r="H15" s="1"/>
      <c r="I15" s="1"/>
      <c r="J15" s="1"/>
      <c r="K15" s="1"/>
    </row>
    <row r="16" spans="1:11" ht="15" customHeight="1" x14ac:dyDescent="0.25">
      <c r="A16" s="1"/>
      <c r="D16" s="54"/>
      <c r="E16" s="113" t="s">
        <v>0</v>
      </c>
      <c r="F16" s="113"/>
      <c r="G16" s="113"/>
      <c r="H16" s="1"/>
      <c r="I16" s="1"/>
      <c r="J16" s="1"/>
      <c r="K16" s="1"/>
    </row>
    <row r="17" spans="1:11" ht="15" customHeight="1" x14ac:dyDescent="0.25">
      <c r="A17" s="1"/>
      <c r="D17" s="54"/>
      <c r="E17" s="31" t="s">
        <v>74</v>
      </c>
      <c r="F17" s="113"/>
      <c r="G17" s="113"/>
      <c r="H17" s="1"/>
      <c r="I17" s="1"/>
      <c r="J17" s="1"/>
      <c r="K17" s="1"/>
    </row>
    <row r="18" spans="1:11" ht="15" customHeight="1" x14ac:dyDescent="0.25">
      <c r="A18" s="1"/>
      <c r="D18" s="54"/>
      <c r="E18" s="113" t="s">
        <v>1</v>
      </c>
      <c r="F18" s="113"/>
      <c r="G18" s="37"/>
      <c r="H18" s="1"/>
      <c r="I18" s="1"/>
      <c r="J18" s="1"/>
      <c r="K18" s="1"/>
    </row>
    <row r="19" spans="1:11" ht="15" customHeight="1" x14ac:dyDescent="0.25">
      <c r="A19" s="1"/>
      <c r="D19" s="54"/>
      <c r="E19" s="38" t="s">
        <v>42</v>
      </c>
      <c r="F19" s="37"/>
      <c r="G19" s="37"/>
      <c r="H19" s="1"/>
      <c r="I19" s="1"/>
      <c r="J19" s="1"/>
      <c r="K19" s="1"/>
    </row>
    <row r="20" spans="1:11" ht="15" customHeight="1" x14ac:dyDescent="0.25">
      <c r="A20" s="1"/>
      <c r="D20" s="54"/>
      <c r="E20" s="38" t="s">
        <v>8</v>
      </c>
      <c r="F20" s="37"/>
      <c r="G20" s="37"/>
      <c r="H20" s="1"/>
      <c r="I20" s="1"/>
      <c r="J20" s="1"/>
      <c r="K20" s="1"/>
    </row>
    <row r="21" spans="1:11" ht="15" customHeight="1" x14ac:dyDescent="0.25">
      <c r="A21" s="1"/>
      <c r="D21" s="54"/>
      <c r="E21" s="38" t="s">
        <v>9</v>
      </c>
      <c r="F21" s="37"/>
      <c r="G21" s="37"/>
      <c r="H21" s="1"/>
      <c r="I21" s="1"/>
      <c r="J21" s="1"/>
      <c r="K21" s="1"/>
    </row>
    <row r="22" spans="1:11" ht="15" customHeight="1" x14ac:dyDescent="0.25">
      <c r="A22" s="1"/>
      <c r="D22" s="54"/>
      <c r="E22" s="148" t="s">
        <v>128</v>
      </c>
      <c r="F22" s="148"/>
      <c r="G22" s="37"/>
      <c r="H22" s="1"/>
      <c r="I22" s="1"/>
      <c r="J22" s="1"/>
      <c r="K22" s="1"/>
    </row>
    <row r="23" spans="1:11" x14ac:dyDescent="0.25">
      <c r="A23" s="1"/>
      <c r="E23" s="1"/>
      <c r="F23" s="1"/>
      <c r="H23" s="1"/>
      <c r="I23" s="1"/>
      <c r="J23" s="1"/>
      <c r="K23" s="1"/>
    </row>
    <row r="24" spans="1:11" x14ac:dyDescent="0.25">
      <c r="A24" s="1"/>
      <c r="D24" s="1"/>
      <c r="E24" s="1"/>
      <c r="F24" s="1"/>
      <c r="G24" s="1"/>
      <c r="H24" s="1"/>
      <c r="I24" s="1"/>
      <c r="J24" s="1"/>
      <c r="K24" s="1"/>
    </row>
    <row r="25" spans="1:11" x14ac:dyDescent="0.25">
      <c r="A25" s="1"/>
      <c r="D25" s="31" t="s">
        <v>68</v>
      </c>
      <c r="E25" s="1"/>
      <c r="F25" s="1"/>
      <c r="G25" s="21"/>
      <c r="H25" s="1"/>
      <c r="I25" s="1"/>
      <c r="J25" s="149" t="s">
        <v>69</v>
      </c>
      <c r="K25" s="1"/>
    </row>
    <row r="26" spans="1:11" x14ac:dyDescent="0.25">
      <c r="A26" s="1"/>
      <c r="D26" s="1"/>
      <c r="E26" s="1"/>
      <c r="F26" s="1"/>
      <c r="G26" s="1"/>
      <c r="H26" s="1"/>
      <c r="I26" s="1"/>
      <c r="K26" s="1"/>
    </row>
    <row r="27" spans="1:11" x14ac:dyDescent="0.25">
      <c r="A27" s="1"/>
      <c r="D27" s="1"/>
      <c r="E27" s="1"/>
      <c r="F27" s="1"/>
      <c r="G27" s="1"/>
      <c r="H27" s="1"/>
      <c r="I27" s="1"/>
      <c r="J27" s="1"/>
      <c r="K27" s="1"/>
    </row>
  </sheetData>
  <sheetProtection algorithmName="SHA-512" hashValue="2DBH6PjrbtCDfmBBloIlSeecSL3b90rrkQ+R5G8dZA16H1y6IeaSM8B8GxBdMF+3sjmDbYjU9T1+JrKwEYrXaA==" saltValue="L7FW9YfOZC5gonFVpn9jWw==" spinCount="100000" sheet="1" selectLockedCells="1"/>
  <hyperlinks>
    <hyperlink ref="E18" location="'Allgemeine Angaben'!A1" display="Allgemeine Angaben" xr:uid="{00000000-0004-0000-0100-000000000000}"/>
    <hyperlink ref="E19" location="Struktur!A1" display="Struktur" xr:uid="{00000000-0004-0000-0100-000001000000}"/>
    <hyperlink ref="E20" location="LA!A1" display="LA" xr:uid="{00000000-0004-0000-0100-000002000000}"/>
    <hyperlink ref="E21" location="SV!A1" display="SV" xr:uid="{00000000-0004-0000-0100-000003000000}"/>
    <hyperlink ref="E14" location="Deckblatt!A1" display="Deckblatt" xr:uid="{00000000-0004-0000-0100-000004000000}"/>
    <hyperlink ref="D25" location="Deckblatt!A1" display="← Zurück " xr:uid="{00000000-0004-0000-0100-000005000000}"/>
    <hyperlink ref="E16" location="'Ausfüllhinweise und Abkürzungen'!A1" display="Ausfüllhinweise und Abkürzungen" xr:uid="{00000000-0004-0000-0100-000006000000}"/>
    <hyperlink ref="E15" location="Inhalt!A1" display="Inhalt" xr:uid="{00000000-0004-0000-0100-000007000000}"/>
    <hyperlink ref="E17" location="'Übersicht Bearbeitungsstand'!A1" display="Übersicht Bearbeitungsstand" xr:uid="{00000000-0004-0000-0100-000008000000}"/>
    <hyperlink ref="J25" location="'Ausfüllhinweise und Abkürzungen'!A1" display="Weiter →" xr:uid="{00000000-0004-0000-0100-000009000000}"/>
    <hyperlink ref="E22:F22" location="'Fallzahlen Einrichtung'!A1" display="Fallzahlen Einrichtung" xr:uid="{00000000-0004-0000-0100-00000A000000}"/>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U52"/>
  <sheetViews>
    <sheetView zoomScale="85" zoomScaleNormal="85" workbookViewId="0">
      <selection activeCell="C50" sqref="C50:J50"/>
    </sheetView>
  </sheetViews>
  <sheetFormatPr baseColWidth="10" defaultColWidth="0" defaultRowHeight="15" customHeight="1" zeroHeight="1" x14ac:dyDescent="0.25"/>
  <cols>
    <col min="1" max="1" width="4.7109375" style="1" customWidth="1"/>
    <col min="2" max="2" width="11.42578125" style="1" customWidth="1"/>
    <col min="3" max="3" width="8.28515625" customWidth="1"/>
    <col min="4" max="4" width="11.42578125" customWidth="1"/>
    <col min="5" max="5" width="102.7109375" customWidth="1"/>
    <col min="6" max="7" width="11.42578125" customWidth="1"/>
    <col min="8" max="8" width="15.5703125" style="1" hidden="1" customWidth="1"/>
    <col min="9" max="9" width="24.140625" style="1" hidden="1" customWidth="1"/>
    <col min="10" max="10" width="14" style="1" hidden="1" customWidth="1"/>
    <col min="11" max="11" width="14.140625" style="1" hidden="1" customWidth="1"/>
    <col min="12" max="21" width="0" style="1" hidden="1" customWidth="1"/>
    <col min="22" max="16384" width="11.42578125" hidden="1"/>
  </cols>
  <sheetData>
    <row r="1" spans="1:7" ht="35.1" customHeight="1" x14ac:dyDescent="0.25">
      <c r="A1" s="33"/>
      <c r="C1" s="33"/>
      <c r="D1" s="1"/>
      <c r="E1" s="1"/>
      <c r="F1" s="1"/>
      <c r="G1" s="1"/>
    </row>
    <row r="2" spans="1:7" x14ac:dyDescent="0.25">
      <c r="C2" s="1"/>
      <c r="D2" s="1"/>
      <c r="E2" s="1"/>
      <c r="F2" s="1"/>
      <c r="G2" s="1"/>
    </row>
    <row r="3" spans="1:7" x14ac:dyDescent="0.25">
      <c r="C3" s="1"/>
      <c r="D3" s="1"/>
      <c r="E3" s="1"/>
      <c r="F3" s="1"/>
      <c r="G3" s="1"/>
    </row>
    <row r="4" spans="1:7" x14ac:dyDescent="0.25">
      <c r="C4" s="1"/>
      <c r="D4" s="1"/>
      <c r="E4" s="1"/>
      <c r="F4" s="1"/>
      <c r="G4" s="1"/>
    </row>
    <row r="5" spans="1:7" x14ac:dyDescent="0.25">
      <c r="C5" s="1"/>
      <c r="D5" s="1"/>
      <c r="E5" s="1"/>
      <c r="F5" s="1"/>
      <c r="G5" s="1"/>
    </row>
    <row r="6" spans="1:7" x14ac:dyDescent="0.25">
      <c r="C6" s="1"/>
      <c r="D6" s="1"/>
      <c r="E6" s="1"/>
      <c r="F6" s="1"/>
      <c r="G6" s="1"/>
    </row>
    <row r="7" spans="1:7" x14ac:dyDescent="0.25">
      <c r="C7" s="1"/>
      <c r="D7" s="1"/>
      <c r="E7" s="1"/>
      <c r="F7" s="1"/>
      <c r="G7" s="1"/>
    </row>
    <row r="8" spans="1:7" x14ac:dyDescent="0.25">
      <c r="C8" s="1"/>
      <c r="D8" s="1"/>
      <c r="E8" s="1"/>
      <c r="F8" s="1"/>
      <c r="G8" s="1"/>
    </row>
    <row r="9" spans="1:7" x14ac:dyDescent="0.25">
      <c r="C9" s="1"/>
      <c r="D9" s="1"/>
      <c r="E9" s="1"/>
      <c r="F9" s="1"/>
      <c r="G9" s="1"/>
    </row>
    <row r="10" spans="1:7" x14ac:dyDescent="0.25">
      <c r="C10" s="1"/>
      <c r="D10" s="1"/>
      <c r="E10" s="1"/>
      <c r="F10" s="1"/>
      <c r="G10" s="1"/>
    </row>
    <row r="11" spans="1:7" ht="15" customHeight="1" x14ac:dyDescent="0.3">
      <c r="C11" s="1"/>
      <c r="D11" s="5" t="s">
        <v>83</v>
      </c>
      <c r="E11" s="1"/>
      <c r="F11" s="1"/>
      <c r="G11" s="1"/>
    </row>
    <row r="12" spans="1:7" ht="15" customHeight="1" x14ac:dyDescent="0.25">
      <c r="C12" s="1"/>
      <c r="D12" s="1"/>
      <c r="E12" s="1"/>
      <c r="F12" s="1"/>
      <c r="G12" s="1"/>
    </row>
    <row r="13" spans="1:7" x14ac:dyDescent="0.25">
      <c r="C13" s="1"/>
      <c r="D13" s="114" t="s">
        <v>46</v>
      </c>
      <c r="E13" s="115"/>
      <c r="F13" s="1"/>
      <c r="G13" s="1"/>
    </row>
    <row r="14" spans="1:7" ht="65.25" customHeight="1" x14ac:dyDescent="0.25">
      <c r="C14" s="1"/>
      <c r="D14" s="344" t="s">
        <v>261</v>
      </c>
      <c r="E14" s="344"/>
      <c r="F14" s="150"/>
      <c r="G14" s="1"/>
    </row>
    <row r="15" spans="1:7" ht="46.5" customHeight="1" x14ac:dyDescent="0.25">
      <c r="C15" s="1"/>
      <c r="D15" s="345" t="s">
        <v>281</v>
      </c>
      <c r="E15" s="345"/>
      <c r="F15" s="116"/>
      <c r="G15" s="1"/>
    </row>
    <row r="16" spans="1:7" ht="9.9499999999999993" customHeight="1" x14ac:dyDescent="0.25">
      <c r="C16" s="1"/>
      <c r="D16" s="116"/>
      <c r="E16" s="116"/>
      <c r="F16" s="151"/>
      <c r="G16" s="1"/>
    </row>
    <row r="17" spans="3:7" ht="93.75" customHeight="1" x14ac:dyDescent="0.25">
      <c r="C17" s="1"/>
      <c r="D17" s="345" t="s">
        <v>262</v>
      </c>
      <c r="E17" s="345"/>
      <c r="F17" s="116"/>
      <c r="G17" s="1"/>
    </row>
    <row r="18" spans="3:7" ht="9.9499999999999993" customHeight="1" x14ac:dyDescent="0.25">
      <c r="C18" s="1"/>
      <c r="D18" s="1"/>
      <c r="E18" s="22"/>
      <c r="F18" s="1"/>
      <c r="G18" s="1"/>
    </row>
    <row r="19" spans="3:7" ht="9.9499999999999993" customHeight="1" x14ac:dyDescent="0.25">
      <c r="C19" s="1"/>
      <c r="D19" s="1"/>
      <c r="E19" s="1"/>
      <c r="F19" s="1"/>
      <c r="G19" s="1"/>
    </row>
    <row r="20" spans="3:7" x14ac:dyDescent="0.25">
      <c r="C20" s="1"/>
      <c r="D20" s="3" t="s">
        <v>43</v>
      </c>
      <c r="E20" s="1"/>
      <c r="F20" s="1"/>
      <c r="G20" s="1"/>
    </row>
    <row r="21" spans="3:7" x14ac:dyDescent="0.25">
      <c r="C21" s="1"/>
      <c r="D21" s="1" t="s">
        <v>280</v>
      </c>
      <c r="E21" s="1" t="s">
        <v>258</v>
      </c>
      <c r="F21" s="1"/>
      <c r="G21" s="1"/>
    </row>
    <row r="22" spans="3:7" x14ac:dyDescent="0.25">
      <c r="C22" s="1"/>
      <c r="D22" s="1" t="s">
        <v>376</v>
      </c>
      <c r="E22" s="1" t="s">
        <v>369</v>
      </c>
      <c r="F22" s="1"/>
      <c r="G22" s="1"/>
    </row>
    <row r="23" spans="3:7" x14ac:dyDescent="0.25">
      <c r="C23" s="1"/>
      <c r="D23" s="1" t="s">
        <v>377</v>
      </c>
      <c r="E23" s="1" t="s">
        <v>370</v>
      </c>
      <c r="F23" s="1"/>
      <c r="G23" s="1"/>
    </row>
    <row r="24" spans="3:7" x14ac:dyDescent="0.25">
      <c r="C24" s="1"/>
      <c r="D24" s="1" t="s">
        <v>378</v>
      </c>
      <c r="E24" s="1" t="s">
        <v>371</v>
      </c>
      <c r="F24" s="1"/>
      <c r="G24" s="1"/>
    </row>
    <row r="25" spans="3:7" x14ac:dyDescent="0.25">
      <c r="C25" s="1"/>
      <c r="D25" s="1" t="s">
        <v>379</v>
      </c>
      <c r="E25" s="1" t="s">
        <v>372</v>
      </c>
      <c r="F25" s="1"/>
      <c r="G25" s="1"/>
    </row>
    <row r="26" spans="3:7" ht="9.9499999999999993" customHeight="1" x14ac:dyDescent="0.25">
      <c r="C26" s="1"/>
      <c r="D26" s="1"/>
      <c r="E26" s="1"/>
      <c r="F26" s="1"/>
      <c r="G26" s="1"/>
    </row>
    <row r="27" spans="3:7" x14ac:dyDescent="0.25">
      <c r="C27" s="1"/>
      <c r="D27" s="1" t="s">
        <v>8</v>
      </c>
      <c r="E27" s="1" t="s">
        <v>178</v>
      </c>
      <c r="F27" s="1"/>
      <c r="G27" s="1"/>
    </row>
    <row r="28" spans="3:7" x14ac:dyDescent="0.25">
      <c r="C28" s="1"/>
      <c r="D28" s="1" t="s">
        <v>9</v>
      </c>
      <c r="E28" s="1" t="s">
        <v>180</v>
      </c>
      <c r="F28" s="1"/>
      <c r="G28" s="1"/>
    </row>
    <row r="29" spans="3:7" x14ac:dyDescent="0.25">
      <c r="C29" s="1"/>
      <c r="D29" s="1" t="s">
        <v>141</v>
      </c>
      <c r="E29" s="1" t="s">
        <v>142</v>
      </c>
      <c r="F29" s="1"/>
      <c r="G29" s="1"/>
    </row>
    <row r="30" spans="3:7" ht="9.9499999999999993" customHeight="1" x14ac:dyDescent="0.25">
      <c r="C30" s="1"/>
      <c r="D30" s="1"/>
      <c r="E30" s="1"/>
      <c r="F30" s="1"/>
      <c r="G30" s="1"/>
    </row>
    <row r="31" spans="3:7" x14ac:dyDescent="0.25">
      <c r="C31" s="1"/>
      <c r="D31" s="1" t="s">
        <v>48</v>
      </c>
      <c r="E31" s="1" t="s">
        <v>49</v>
      </c>
      <c r="F31" s="1"/>
      <c r="G31" s="1"/>
    </row>
    <row r="32" spans="3:7" x14ac:dyDescent="0.25">
      <c r="C32" s="1"/>
      <c r="D32" s="1"/>
      <c r="E32" s="1"/>
      <c r="F32" s="1"/>
      <c r="G32" s="1"/>
    </row>
    <row r="33" spans="3:7" x14ac:dyDescent="0.25">
      <c r="C33" s="1"/>
      <c r="D33" s="1"/>
      <c r="E33" s="1"/>
      <c r="F33" s="1"/>
      <c r="G33" s="1"/>
    </row>
    <row r="34" spans="3:7" x14ac:dyDescent="0.25">
      <c r="C34" s="1"/>
      <c r="D34" s="3" t="s">
        <v>47</v>
      </c>
      <c r="E34" s="1"/>
      <c r="F34" s="1"/>
      <c r="G34" s="1"/>
    </row>
    <row r="35" spans="3:7" ht="9.9499999999999993" customHeight="1" x14ac:dyDescent="0.25">
      <c r="C35" s="1"/>
      <c r="D35" s="1"/>
      <c r="E35" s="1"/>
      <c r="F35" s="1"/>
      <c r="G35" s="1"/>
    </row>
    <row r="36" spans="3:7" x14ac:dyDescent="0.25">
      <c r="C36" s="1"/>
      <c r="D36" s="74"/>
      <c r="E36" s="1" t="s">
        <v>91</v>
      </c>
      <c r="F36" s="1"/>
      <c r="G36" s="1"/>
    </row>
    <row r="37" spans="3:7" ht="9.9499999999999993" customHeight="1" x14ac:dyDescent="0.25">
      <c r="C37" s="1"/>
      <c r="E37" s="1"/>
      <c r="F37" s="1"/>
      <c r="G37" s="1"/>
    </row>
    <row r="38" spans="3:7" x14ac:dyDescent="0.25">
      <c r="C38" s="1"/>
      <c r="D38" s="100"/>
      <c r="E38" s="1" t="s">
        <v>50</v>
      </c>
      <c r="F38" s="1"/>
      <c r="G38" s="1"/>
    </row>
    <row r="39" spans="3:7" ht="9.9499999999999993" customHeight="1" x14ac:dyDescent="0.25">
      <c r="C39" s="1"/>
      <c r="E39" s="1"/>
      <c r="F39" s="1"/>
      <c r="G39" s="1"/>
    </row>
    <row r="40" spans="3:7" x14ac:dyDescent="0.25">
      <c r="C40" s="1"/>
      <c r="D40" s="101"/>
      <c r="E40" s="1" t="s">
        <v>93</v>
      </c>
      <c r="F40" s="1"/>
      <c r="G40" s="1"/>
    </row>
    <row r="41" spans="3:7" ht="9.9499999999999993" customHeight="1" x14ac:dyDescent="0.25">
      <c r="C41" s="1"/>
      <c r="D41" s="54"/>
      <c r="E41" s="1"/>
      <c r="F41" s="1"/>
      <c r="G41" s="1"/>
    </row>
    <row r="42" spans="3:7" x14ac:dyDescent="0.25">
      <c r="C42" s="1"/>
      <c r="D42" s="296"/>
      <c r="E42" s="1" t="s">
        <v>90</v>
      </c>
      <c r="F42" s="1"/>
      <c r="G42" s="1"/>
    </row>
    <row r="43" spans="3:7" ht="33.75" customHeight="1" x14ac:dyDescent="0.25">
      <c r="C43" s="1"/>
      <c r="D43" s="1"/>
      <c r="E43" s="1"/>
      <c r="F43" s="1"/>
      <c r="G43" s="1"/>
    </row>
    <row r="44" spans="3:7" ht="26.25" customHeight="1" x14ac:dyDescent="0.25">
      <c r="C44" s="1"/>
      <c r="D44" s="346" t="s">
        <v>92</v>
      </c>
      <c r="E44" s="346"/>
      <c r="F44" s="346"/>
      <c r="G44" s="1"/>
    </row>
    <row r="45" spans="3:7" ht="9.9499999999999993" customHeight="1" x14ac:dyDescent="0.25">
      <c r="C45" s="1"/>
      <c r="D45" s="1"/>
      <c r="E45" s="1"/>
      <c r="F45" s="1"/>
      <c r="G45" s="1"/>
    </row>
    <row r="46" spans="3:7" x14ac:dyDescent="0.25">
      <c r="C46" s="1"/>
      <c r="D46" s="3" t="s">
        <v>98</v>
      </c>
      <c r="E46" s="1"/>
      <c r="F46" s="1"/>
      <c r="G46" s="1"/>
    </row>
    <row r="47" spans="3:7" ht="15" customHeight="1" x14ac:dyDescent="0.25">
      <c r="C47" s="1"/>
      <c r="D47" s="347" t="s">
        <v>51</v>
      </c>
      <c r="E47" s="347"/>
      <c r="F47" s="347"/>
      <c r="G47" s="1"/>
    </row>
    <row r="48" spans="3:7" x14ac:dyDescent="0.25">
      <c r="C48" s="1"/>
      <c r="D48" s="1"/>
      <c r="E48" s="1"/>
      <c r="F48" s="1"/>
      <c r="G48" s="1"/>
    </row>
    <row r="49" spans="3:7" x14ac:dyDescent="0.25">
      <c r="C49" s="1"/>
      <c r="D49" s="1"/>
      <c r="E49" s="1"/>
      <c r="F49" s="1"/>
      <c r="G49" s="1"/>
    </row>
    <row r="50" spans="3:7" x14ac:dyDescent="0.25">
      <c r="C50" s="1"/>
      <c r="D50" s="31" t="s">
        <v>68</v>
      </c>
      <c r="E50" s="32" t="s">
        <v>75</v>
      </c>
      <c r="F50" s="30" t="s">
        <v>69</v>
      </c>
      <c r="G50" s="30"/>
    </row>
    <row r="51" spans="3:7" x14ac:dyDescent="0.25">
      <c r="C51" s="1"/>
      <c r="D51" s="1"/>
      <c r="E51" s="1"/>
      <c r="F51" s="1"/>
      <c r="G51" s="1"/>
    </row>
    <row r="52" spans="3:7" x14ac:dyDescent="0.25">
      <c r="C52" s="1"/>
      <c r="D52" s="1"/>
      <c r="E52" s="33"/>
      <c r="F52" s="1"/>
      <c r="G52" s="1"/>
    </row>
  </sheetData>
  <sheetProtection algorithmName="SHA-512" hashValue="LdARjQ73cKkOPuxSAFE8qcqN64VOm/b3E1+3r80sng+h1V8B4s5mUuPJQfyLWgvCfRjlYrMUbJdyUTcvqPO1BA==" saltValue="RhddJyYZyxIeZBXriVSLLw==" spinCount="100000" sheet="1" selectLockedCells="1"/>
  <mergeCells count="5">
    <mergeCell ref="D14:E14"/>
    <mergeCell ref="D15:E15"/>
    <mergeCell ref="D17:E17"/>
    <mergeCell ref="D44:F44"/>
    <mergeCell ref="D47:F47"/>
  </mergeCells>
  <conditionalFormatting sqref="D36">
    <cfRule type="containsBlanks" dxfId="66" priority="1">
      <formula>LEN(TRIM(D36))=0</formula>
    </cfRule>
  </conditionalFormatting>
  <conditionalFormatting sqref="D40:D42">
    <cfRule type="cellIs" dxfId="65" priority="2" operator="equal">
      <formula>"inkomplett"</formula>
    </cfRule>
    <cfRule type="cellIs" dxfId="64" priority="3" operator="equal">
      <formula>"nein"</formula>
    </cfRule>
    <cfRule type="cellIs" dxfId="63" priority="4" operator="equal">
      <formula>"ja"</formula>
    </cfRule>
  </conditionalFormatting>
  <hyperlinks>
    <hyperlink ref="D50" location="Inhalt!A1" display="← Zurück " xr:uid="{00000000-0004-0000-0200-000000000000}"/>
    <hyperlink ref="E50" location="'Übersicht Bearbeitungsstand'!A1" display="zur Übersicht Bearbeitungsstand " xr:uid="{00000000-0004-0000-0200-000001000000}"/>
    <hyperlink ref="F50" location="'Übersicht Bearbeitungsstand'!A1" display="Weiter →" xr:uid="{00000000-0004-0000-0200-000002000000}"/>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W45"/>
  <sheetViews>
    <sheetView zoomScale="85" zoomScaleNormal="85" workbookViewId="0">
      <selection activeCell="B24" sqref="B24"/>
    </sheetView>
  </sheetViews>
  <sheetFormatPr baseColWidth="10" defaultColWidth="0" defaultRowHeight="15" zeroHeight="1" x14ac:dyDescent="0.25"/>
  <cols>
    <col min="1" max="1" width="4.7109375" customWidth="1"/>
    <col min="2" max="2" width="22.140625" customWidth="1"/>
    <col min="3" max="10" width="14.85546875" customWidth="1"/>
    <col min="11" max="13" width="14.85546875" hidden="1" customWidth="1"/>
    <col min="14" max="14" width="12.42578125" customWidth="1"/>
    <col min="15" max="15" width="0" style="1" hidden="1" customWidth="1"/>
    <col min="16" max="23" width="0" hidden="1" customWidth="1"/>
    <col min="24" max="16384" width="12.42578125" hidden="1"/>
  </cols>
  <sheetData>
    <row r="1" spans="1:14" ht="35.1" customHeight="1" x14ac:dyDescent="0.25">
      <c r="A1" s="33"/>
      <c r="B1" s="1"/>
      <c r="C1" s="1"/>
      <c r="D1" s="1"/>
      <c r="E1" s="1"/>
      <c r="F1" s="1"/>
      <c r="G1" s="1"/>
      <c r="H1" s="1"/>
      <c r="I1" s="1"/>
      <c r="J1" s="1"/>
      <c r="K1" s="1"/>
      <c r="L1" s="1"/>
      <c r="M1" s="1"/>
      <c r="N1" s="1"/>
    </row>
    <row r="2" spans="1:14" x14ac:dyDescent="0.25">
      <c r="A2" s="1"/>
      <c r="B2" s="1"/>
      <c r="C2" s="1"/>
      <c r="D2" s="1"/>
      <c r="E2" s="1"/>
      <c r="F2" s="1"/>
      <c r="G2" s="1"/>
      <c r="H2" s="1"/>
      <c r="I2" s="1"/>
      <c r="J2" s="1"/>
      <c r="K2" s="1"/>
      <c r="L2" s="1"/>
      <c r="M2" s="1"/>
      <c r="N2" s="1"/>
    </row>
    <row r="3" spans="1:14" x14ac:dyDescent="0.25">
      <c r="A3" s="1"/>
      <c r="B3" s="1"/>
      <c r="C3" s="1"/>
      <c r="D3" s="1"/>
      <c r="E3" s="1"/>
      <c r="F3" s="1"/>
      <c r="G3" s="1"/>
      <c r="H3" s="1"/>
      <c r="I3" s="1"/>
      <c r="J3" s="1"/>
      <c r="K3" s="1"/>
      <c r="L3" s="1"/>
      <c r="M3" s="1"/>
      <c r="N3" s="1"/>
    </row>
    <row r="4" spans="1:14" x14ac:dyDescent="0.25">
      <c r="A4" s="1"/>
      <c r="B4" s="1"/>
      <c r="C4" s="1"/>
      <c r="D4" s="1"/>
      <c r="E4" s="1"/>
      <c r="F4" s="1"/>
      <c r="G4" s="1"/>
      <c r="H4" s="1"/>
      <c r="I4" s="1"/>
      <c r="J4" s="1"/>
      <c r="K4" s="1"/>
      <c r="L4" s="1"/>
      <c r="M4" s="1"/>
      <c r="N4" s="1"/>
    </row>
    <row r="5" spans="1:14" x14ac:dyDescent="0.25">
      <c r="A5" s="1"/>
      <c r="B5" s="1"/>
      <c r="C5" s="1"/>
      <c r="D5" s="1"/>
      <c r="E5" s="1"/>
      <c r="F5" s="1"/>
      <c r="G5" s="1"/>
      <c r="H5" s="1"/>
      <c r="I5" s="1"/>
      <c r="J5" s="1"/>
      <c r="K5" s="1"/>
      <c r="L5" s="1"/>
      <c r="M5" s="1"/>
      <c r="N5" s="1"/>
    </row>
    <row r="6" spans="1:14" x14ac:dyDescent="0.25">
      <c r="A6" s="1"/>
      <c r="B6" s="1"/>
      <c r="C6" s="1"/>
      <c r="D6" s="1"/>
      <c r="E6" s="1"/>
      <c r="F6" s="1"/>
      <c r="G6" s="1"/>
      <c r="H6" s="1"/>
      <c r="I6" s="1"/>
      <c r="J6" s="1"/>
      <c r="K6" s="1"/>
      <c r="L6" s="1"/>
      <c r="M6" s="1"/>
      <c r="N6" s="1"/>
    </row>
    <row r="7" spans="1:14" x14ac:dyDescent="0.25">
      <c r="A7" s="1"/>
      <c r="B7" s="1"/>
      <c r="C7" s="1"/>
      <c r="D7" s="1"/>
      <c r="E7" s="1"/>
      <c r="F7" s="1"/>
      <c r="G7" s="1"/>
      <c r="H7" s="1"/>
      <c r="I7" s="1"/>
      <c r="J7" s="1"/>
      <c r="K7" s="1"/>
      <c r="L7" s="1"/>
      <c r="M7" s="1"/>
      <c r="N7" s="1"/>
    </row>
    <row r="8" spans="1:14" x14ac:dyDescent="0.25">
      <c r="A8" s="1"/>
      <c r="B8" s="1"/>
      <c r="C8" s="1"/>
      <c r="D8" s="1"/>
      <c r="E8" s="1"/>
      <c r="F8" s="1"/>
      <c r="G8" s="1"/>
      <c r="H8" s="1"/>
      <c r="I8" s="1"/>
      <c r="J8" s="1"/>
      <c r="K8" s="1"/>
      <c r="L8" s="1"/>
      <c r="M8" s="1"/>
      <c r="N8" s="1"/>
    </row>
    <row r="9" spans="1:14" x14ac:dyDescent="0.25">
      <c r="A9" s="1"/>
      <c r="B9" s="1"/>
      <c r="C9" s="1"/>
      <c r="D9" s="1"/>
      <c r="E9" s="1"/>
      <c r="F9" s="1"/>
      <c r="G9" s="1"/>
      <c r="H9" s="1"/>
      <c r="I9" s="1"/>
      <c r="J9" s="1"/>
      <c r="K9" s="1"/>
      <c r="L9" s="1"/>
      <c r="M9" s="1"/>
      <c r="N9" s="1"/>
    </row>
    <row r="10" spans="1:14" ht="18.75" x14ac:dyDescent="0.3">
      <c r="A10" s="1"/>
      <c r="B10" s="5"/>
      <c r="C10" s="5"/>
      <c r="D10" s="5"/>
      <c r="E10" s="5"/>
      <c r="F10" s="5"/>
      <c r="G10" s="1"/>
      <c r="H10" s="1"/>
      <c r="I10" s="1"/>
      <c r="J10" s="1"/>
      <c r="K10" s="1"/>
      <c r="L10" s="1"/>
      <c r="M10" s="1"/>
      <c r="N10" s="1"/>
    </row>
    <row r="11" spans="1:14" ht="15" customHeight="1" x14ac:dyDescent="0.3">
      <c r="A11" s="1"/>
      <c r="B11" s="5" t="s">
        <v>84</v>
      </c>
      <c r="C11" s="1"/>
      <c r="D11" s="1"/>
      <c r="E11" s="1"/>
      <c r="F11" s="1"/>
      <c r="G11" s="1"/>
      <c r="H11" s="1"/>
      <c r="I11" s="1"/>
      <c r="J11" s="1"/>
      <c r="K11" s="1"/>
      <c r="L11" s="1"/>
      <c r="M11" s="1"/>
      <c r="N11" s="1"/>
    </row>
    <row r="12" spans="1:14" ht="11.25" customHeight="1" x14ac:dyDescent="0.3">
      <c r="A12" s="1"/>
      <c r="B12" s="5"/>
      <c r="C12" s="1"/>
      <c r="D12" s="1"/>
      <c r="E12" s="1"/>
      <c r="F12" s="1"/>
      <c r="G12" s="1"/>
      <c r="H12" s="1"/>
      <c r="I12" s="1"/>
      <c r="J12" s="1"/>
      <c r="K12" s="1"/>
      <c r="L12" s="1"/>
      <c r="M12" s="1"/>
      <c r="N12" s="1"/>
    </row>
    <row r="13" spans="1:14" ht="15" hidden="1" customHeight="1" x14ac:dyDescent="0.3">
      <c r="A13" s="1"/>
      <c r="B13" s="5"/>
      <c r="C13" s="1"/>
      <c r="D13" s="1"/>
      <c r="E13" s="1"/>
      <c r="F13" s="1"/>
      <c r="G13" s="1"/>
      <c r="H13" s="1"/>
      <c r="I13" s="1"/>
      <c r="J13" s="1"/>
      <c r="K13" s="1"/>
      <c r="L13" s="1"/>
      <c r="M13" s="1"/>
      <c r="N13" s="1"/>
    </row>
    <row r="14" spans="1:14" ht="37.5" customHeight="1" x14ac:dyDescent="0.25">
      <c r="A14" s="1"/>
      <c r="B14" s="1"/>
      <c r="C14" s="348" t="s">
        <v>162</v>
      </c>
      <c r="D14" s="348"/>
      <c r="E14" s="348"/>
      <c r="F14" s="348" t="s">
        <v>357</v>
      </c>
      <c r="G14" s="348"/>
      <c r="H14" s="349" t="s">
        <v>21</v>
      </c>
      <c r="I14" s="350"/>
      <c r="J14" s="351"/>
      <c r="K14" s="294"/>
      <c r="L14" s="294"/>
      <c r="M14" s="294"/>
      <c r="N14" s="1"/>
    </row>
    <row r="15" spans="1:14" ht="37.5" customHeight="1" x14ac:dyDescent="0.25">
      <c r="A15" s="1"/>
      <c r="B15" s="1"/>
      <c r="C15" s="348"/>
      <c r="D15" s="348"/>
      <c r="E15" s="348"/>
      <c r="F15" s="348"/>
      <c r="G15" s="348"/>
      <c r="H15" s="348" t="s">
        <v>394</v>
      </c>
      <c r="I15" s="348"/>
      <c r="J15" s="348"/>
      <c r="K15" s="348" t="s">
        <v>183</v>
      </c>
      <c r="L15" s="348"/>
      <c r="M15" s="348"/>
      <c r="N15" s="1"/>
    </row>
    <row r="16" spans="1:14" ht="44.25" customHeight="1" x14ac:dyDescent="0.25">
      <c r="A16" s="1"/>
      <c r="B16" s="1"/>
      <c r="C16" s="73" t="s">
        <v>89</v>
      </c>
      <c r="D16" s="73" t="s">
        <v>154</v>
      </c>
      <c r="E16" s="73" t="s">
        <v>87</v>
      </c>
      <c r="F16" s="73" t="s">
        <v>155</v>
      </c>
      <c r="G16" s="73" t="s">
        <v>156</v>
      </c>
      <c r="H16" s="73" t="s">
        <v>155</v>
      </c>
      <c r="I16" s="73" t="s">
        <v>66</v>
      </c>
      <c r="J16" s="73" t="s">
        <v>65</v>
      </c>
      <c r="K16" s="73" t="s">
        <v>155</v>
      </c>
      <c r="L16" s="73" t="s">
        <v>66</v>
      </c>
      <c r="M16" s="73" t="s">
        <v>65</v>
      </c>
      <c r="N16" s="1"/>
    </row>
    <row r="17" spans="1:14" ht="13.5" customHeight="1" x14ac:dyDescent="0.25">
      <c r="A17" s="1"/>
      <c r="B17" s="99" t="s">
        <v>1</v>
      </c>
      <c r="C17" s="92">
        <f>'Allgemeine Angaben'!F13</f>
        <v>0</v>
      </c>
      <c r="D17" s="93">
        <f>'Allgemeine Angaben'!F14</f>
        <v>1</v>
      </c>
      <c r="E17" s="94"/>
      <c r="F17" s="95"/>
      <c r="G17" s="96"/>
      <c r="H17" s="96"/>
      <c r="I17" s="97"/>
      <c r="J17" s="97"/>
      <c r="K17" s="96"/>
      <c r="L17" s="97"/>
      <c r="M17" s="97"/>
      <c r="N17" s="1"/>
    </row>
    <row r="18" spans="1:14" ht="13.5" customHeight="1" x14ac:dyDescent="0.25">
      <c r="A18" s="1"/>
      <c r="B18" s="99" t="s">
        <v>42</v>
      </c>
      <c r="C18" s="92">
        <f>Struktur!J6</f>
        <v>0</v>
      </c>
      <c r="D18" s="93">
        <f>Struktur!J7</f>
        <v>1</v>
      </c>
      <c r="E18" s="93">
        <f>Struktur!J8</f>
        <v>0</v>
      </c>
      <c r="F18" s="93">
        <f>Struktur!J11</f>
        <v>0</v>
      </c>
      <c r="G18" s="98">
        <f>Struktur!J12</f>
        <v>0</v>
      </c>
      <c r="H18" s="98">
        <f>Struktur!J15</f>
        <v>0</v>
      </c>
      <c r="I18" s="98">
        <f>Struktur!J16</f>
        <v>0</v>
      </c>
      <c r="J18" s="98">
        <f>Struktur!J17</f>
        <v>0</v>
      </c>
      <c r="K18" s="98">
        <f>Struktur!J18</f>
        <v>0</v>
      </c>
      <c r="L18" s="98">
        <f>Struktur!J19</f>
        <v>0</v>
      </c>
      <c r="M18" s="98">
        <f>Struktur!J20</f>
        <v>0</v>
      </c>
      <c r="N18" s="1"/>
    </row>
    <row r="19" spans="1:14" ht="13.5" customHeight="1" x14ac:dyDescent="0.25">
      <c r="A19" s="1"/>
      <c r="B19" s="99" t="s">
        <v>8</v>
      </c>
      <c r="C19" s="92">
        <f>LA!J6</f>
        <v>0</v>
      </c>
      <c r="D19" s="93">
        <f>LA!J7</f>
        <v>1</v>
      </c>
      <c r="E19" s="93">
        <f>LA!J8</f>
        <v>0</v>
      </c>
      <c r="F19" s="93">
        <f>LA!J11</f>
        <v>0</v>
      </c>
      <c r="G19" s="98">
        <f>LA!J12</f>
        <v>0</v>
      </c>
      <c r="H19" s="98">
        <f>LA!J15</f>
        <v>0</v>
      </c>
      <c r="I19" s="98">
        <f>LA!J16</f>
        <v>0</v>
      </c>
      <c r="J19" s="98">
        <f>LA!J17</f>
        <v>0</v>
      </c>
      <c r="K19" s="98">
        <f>LA!J18</f>
        <v>0</v>
      </c>
      <c r="L19" s="98">
        <f>LA!J19</f>
        <v>0</v>
      </c>
      <c r="M19" s="98">
        <f>LA!J20</f>
        <v>0</v>
      </c>
      <c r="N19" s="1"/>
    </row>
    <row r="20" spans="1:14" ht="13.5" customHeight="1" x14ac:dyDescent="0.25">
      <c r="A20" s="1"/>
      <c r="B20" s="99" t="s">
        <v>9</v>
      </c>
      <c r="C20" s="92">
        <f>SV!J6</f>
        <v>9.5238095238095233E-2</v>
      </c>
      <c r="D20" s="93">
        <f>SV!J7</f>
        <v>0.90476190476190477</v>
      </c>
      <c r="E20" s="93">
        <f>SV!J8</f>
        <v>0</v>
      </c>
      <c r="F20" s="93">
        <f>SV!J11</f>
        <v>0</v>
      </c>
      <c r="G20" s="98">
        <f>SV!J12</f>
        <v>0</v>
      </c>
      <c r="H20" s="98">
        <f>SV!J15</f>
        <v>0</v>
      </c>
      <c r="I20" s="98">
        <f>SV!J16</f>
        <v>0</v>
      </c>
      <c r="J20" s="98">
        <f>SV!J17</f>
        <v>0</v>
      </c>
      <c r="K20" s="98">
        <f>SV!J18</f>
        <v>0</v>
      </c>
      <c r="L20" s="98">
        <f>SV!J19</f>
        <v>0</v>
      </c>
      <c r="M20" s="98">
        <f>SV!J20</f>
        <v>0</v>
      </c>
      <c r="N20" s="1"/>
    </row>
    <row r="21" spans="1:14" ht="13.5" customHeight="1" x14ac:dyDescent="0.25">
      <c r="A21" s="1"/>
      <c r="B21" s="99" t="s">
        <v>128</v>
      </c>
      <c r="C21" s="92">
        <f>'Fallzahlen Einrichtung'!J6</f>
        <v>0</v>
      </c>
      <c r="D21" s="93">
        <f>'Fallzahlen Einrichtung'!J7</f>
        <v>1</v>
      </c>
      <c r="E21" s="93">
        <f>'Fallzahlen Einrichtung'!J8</f>
        <v>0</v>
      </c>
      <c r="F21" s="93">
        <f>'Fallzahlen Einrichtung'!J11</f>
        <v>0</v>
      </c>
      <c r="G21" s="98">
        <f>'Fallzahlen Einrichtung'!J12</f>
        <v>0</v>
      </c>
      <c r="H21" s="98">
        <f>'Fallzahlen Einrichtung'!J18</f>
        <v>0</v>
      </c>
      <c r="I21" s="98">
        <f>'Fallzahlen Einrichtung'!J19</f>
        <v>0</v>
      </c>
      <c r="J21" s="98">
        <f>'Fallzahlen Einrichtung'!J20</f>
        <v>0</v>
      </c>
      <c r="K21" s="98" t="e">
        <f>#REF!</f>
        <v>#REF!</v>
      </c>
      <c r="L21" s="98" t="e">
        <f>#REF!</f>
        <v>#REF!</v>
      </c>
      <c r="M21" s="98" t="e">
        <f>#REF!</f>
        <v>#REF!</v>
      </c>
      <c r="N21" s="1"/>
    </row>
    <row r="22" spans="1:14" s="1" customFormat="1" ht="15.75" customHeight="1" x14ac:dyDescent="0.25">
      <c r="C22" s="24"/>
      <c r="D22" s="12"/>
      <c r="G22" s="24"/>
    </row>
    <row r="23" spans="1:14" s="1" customFormat="1" ht="15.75" customHeight="1" x14ac:dyDescent="0.25">
      <c r="C23" s="24"/>
      <c r="D23" s="12"/>
      <c r="G23" s="24"/>
    </row>
    <row r="24" spans="1:14" s="1" customFormat="1" x14ac:dyDescent="0.25">
      <c r="B24" s="30" t="s">
        <v>68</v>
      </c>
      <c r="C24" s="30"/>
      <c r="D24" s="12"/>
      <c r="J24" s="30"/>
      <c r="M24" s="30" t="s">
        <v>69</v>
      </c>
    </row>
    <row r="25" spans="1:14" s="1" customFormat="1" x14ac:dyDescent="0.25"/>
    <row r="26" spans="1:14" s="1" customFormat="1" hidden="1" x14ac:dyDescent="0.25"/>
    <row r="45" spans="1:23" hidden="1" x14ac:dyDescent="0.25">
      <c r="A45" s="1"/>
      <c r="B45" s="1"/>
      <c r="C45" s="1"/>
      <c r="D45" s="1"/>
      <c r="E45" s="1"/>
      <c r="F45" s="1"/>
      <c r="G45" s="1"/>
      <c r="H45" s="1"/>
      <c r="I45" s="1"/>
      <c r="J45" s="1"/>
      <c r="K45" s="1"/>
      <c r="L45" s="1"/>
      <c r="M45" s="1"/>
      <c r="N45" s="1"/>
      <c r="P45" s="1"/>
      <c r="Q45" s="1"/>
      <c r="R45" s="1"/>
      <c r="S45" s="1"/>
      <c r="T45" s="1"/>
      <c r="U45" s="1"/>
      <c r="V45" s="1"/>
      <c r="W45" s="1"/>
    </row>
  </sheetData>
  <sheetProtection algorithmName="SHA-512" hashValue="MFuTqrFjf9RX8iU/5fv2BQ2xS6M4Ihzq5AOXNGRD//hsAfTymn2g37REZq1R52Cev5IK3od1i08FKLH1t6YDmA==" saltValue="5vZivN7yLfw0rkJZ9mgfUA==" spinCount="100000" sheet="1" selectLockedCells="1"/>
  <mergeCells count="5">
    <mergeCell ref="H15:J15"/>
    <mergeCell ref="K15:M15"/>
    <mergeCell ref="C14:E15"/>
    <mergeCell ref="F14:G15"/>
    <mergeCell ref="H14:J14"/>
  </mergeCells>
  <hyperlinks>
    <hyperlink ref="M24" location="'Allgemeine Angaben'!A1" display="Weiter →" xr:uid="{00000000-0004-0000-0300-000000000000}"/>
    <hyperlink ref="B24" location="'Ausfüllhinweise und Abkürzungen'!A1" display="← Zurück " xr:uid="{00000000-0004-0000-0300-000001000000}"/>
  </hyperlinks>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Q60"/>
  <sheetViews>
    <sheetView topLeftCell="A10" zoomScale="85" zoomScaleNormal="85" workbookViewId="0">
      <selection activeCell="B35" sqref="B35:J52"/>
    </sheetView>
  </sheetViews>
  <sheetFormatPr baseColWidth="10" defaultColWidth="0" defaultRowHeight="15" zeroHeight="1" outlineLevelRow="1" x14ac:dyDescent="0.25"/>
  <cols>
    <col min="1" max="1" width="4.7109375" customWidth="1"/>
    <col min="2" max="2" width="41.42578125" customWidth="1"/>
    <col min="3" max="3" width="15.140625" customWidth="1"/>
    <col min="4" max="4" width="32" customWidth="1"/>
    <col min="5" max="6" width="50.7109375" customWidth="1"/>
    <col min="7" max="7" width="11.42578125" customWidth="1"/>
    <col min="8" max="16" width="11.42578125" hidden="1" customWidth="1"/>
    <col min="17" max="17" width="14.85546875" style="135" hidden="1" customWidth="1"/>
    <col min="18" max="16384" width="11.42578125" hidden="1"/>
  </cols>
  <sheetData>
    <row r="1" spans="1:17" ht="35.1" customHeight="1" x14ac:dyDescent="0.25">
      <c r="A1" s="33"/>
      <c r="B1" s="1"/>
      <c r="C1" s="1"/>
      <c r="D1" s="1"/>
      <c r="E1" s="1"/>
      <c r="F1" s="1"/>
      <c r="G1" s="1"/>
      <c r="H1" s="1"/>
      <c r="I1" s="1"/>
      <c r="J1" s="1"/>
      <c r="K1" s="1"/>
      <c r="L1" s="1"/>
      <c r="M1" s="1"/>
      <c r="N1" s="1"/>
      <c r="O1" s="1"/>
      <c r="P1" s="40"/>
      <c r="Q1" s="119" t="s">
        <v>151</v>
      </c>
    </row>
    <row r="2" spans="1:17" x14ac:dyDescent="0.25">
      <c r="A2" s="1"/>
      <c r="B2" s="1"/>
      <c r="C2" s="1"/>
      <c r="D2" s="1"/>
      <c r="E2" s="1"/>
      <c r="F2" s="1"/>
      <c r="G2" s="1"/>
      <c r="H2" s="1"/>
      <c r="I2" s="1"/>
      <c r="J2" s="1"/>
      <c r="K2" s="1"/>
      <c r="L2" s="1"/>
      <c r="M2" s="1"/>
      <c r="N2" s="1"/>
      <c r="O2" s="1"/>
      <c r="Q2" s="124"/>
    </row>
    <row r="3" spans="1:17" x14ac:dyDescent="0.25">
      <c r="A3" s="1"/>
      <c r="B3" s="1"/>
      <c r="C3" s="1"/>
      <c r="D3" s="1"/>
      <c r="E3" s="1"/>
      <c r="F3" s="1"/>
      <c r="G3" s="1"/>
      <c r="H3" s="1"/>
      <c r="I3" s="1"/>
      <c r="J3" s="1"/>
      <c r="K3" s="1"/>
      <c r="L3" s="1"/>
      <c r="M3" s="1"/>
      <c r="N3" s="1"/>
      <c r="O3" s="1"/>
      <c r="Q3" s="124"/>
    </row>
    <row r="4" spans="1:17" x14ac:dyDescent="0.25">
      <c r="A4" s="1"/>
      <c r="B4" s="1"/>
      <c r="C4" s="1"/>
      <c r="D4" s="1"/>
      <c r="E4" s="1"/>
      <c r="F4" s="1"/>
      <c r="G4" s="1"/>
      <c r="H4" s="1"/>
      <c r="I4" s="1"/>
      <c r="J4" s="1"/>
      <c r="K4" s="1"/>
      <c r="L4" s="1"/>
      <c r="M4" s="1"/>
      <c r="N4" s="1"/>
      <c r="O4" s="1"/>
      <c r="Q4" s="124"/>
    </row>
    <row r="5" spans="1:17" x14ac:dyDescent="0.25">
      <c r="A5" s="1"/>
      <c r="B5" s="1"/>
      <c r="C5" s="1"/>
      <c r="D5" s="1"/>
      <c r="E5" s="1"/>
      <c r="F5" s="1"/>
      <c r="G5" s="1"/>
      <c r="H5" s="1"/>
      <c r="I5" s="1"/>
      <c r="J5" s="1"/>
      <c r="K5" s="1"/>
      <c r="L5" s="1"/>
      <c r="M5" s="1"/>
      <c r="N5" s="1"/>
      <c r="O5" s="1"/>
      <c r="Q5" s="124"/>
    </row>
    <row r="6" spans="1:17" x14ac:dyDescent="0.25">
      <c r="A6" s="1"/>
      <c r="B6" s="1"/>
      <c r="C6" s="1"/>
      <c r="D6" s="1"/>
      <c r="E6" s="1"/>
      <c r="F6" s="1"/>
      <c r="G6" s="1"/>
      <c r="H6" s="1"/>
      <c r="I6" s="1"/>
      <c r="J6" s="1"/>
      <c r="K6" s="1"/>
      <c r="L6" s="1"/>
      <c r="M6" s="1"/>
      <c r="N6" s="1"/>
      <c r="O6" s="1"/>
      <c r="Q6" s="124"/>
    </row>
    <row r="7" spans="1:17" x14ac:dyDescent="0.25">
      <c r="A7" s="1"/>
      <c r="B7" s="1"/>
      <c r="C7" s="1"/>
      <c r="D7" s="1"/>
      <c r="E7" s="1"/>
      <c r="F7" s="1"/>
      <c r="G7" s="1"/>
      <c r="H7" s="1"/>
      <c r="I7" s="1"/>
      <c r="J7" s="1"/>
      <c r="K7" s="1"/>
      <c r="L7" s="1"/>
      <c r="M7" s="1"/>
      <c r="N7" s="1"/>
      <c r="O7" s="1"/>
      <c r="Q7" s="124"/>
    </row>
    <row r="8" spans="1:17" x14ac:dyDescent="0.25">
      <c r="A8" s="1"/>
      <c r="B8" s="1"/>
      <c r="C8" s="1"/>
      <c r="D8" s="1"/>
      <c r="E8" s="1"/>
      <c r="F8" s="1"/>
      <c r="G8" s="1"/>
      <c r="H8" s="1"/>
      <c r="I8" s="1"/>
      <c r="J8" s="1"/>
      <c r="K8" s="1"/>
      <c r="L8" s="1"/>
      <c r="M8" s="1"/>
      <c r="N8" s="1"/>
      <c r="O8" s="1"/>
      <c r="Q8" s="124"/>
    </row>
    <row r="9" spans="1:17" x14ac:dyDescent="0.25">
      <c r="A9" s="1"/>
      <c r="B9" s="1"/>
      <c r="C9" s="1"/>
      <c r="D9" s="1"/>
      <c r="E9" s="1"/>
      <c r="F9" s="1"/>
      <c r="G9" s="1"/>
      <c r="H9" s="1"/>
      <c r="I9" s="1"/>
      <c r="J9" s="1"/>
      <c r="K9" s="1"/>
      <c r="L9" s="1"/>
      <c r="M9" s="1"/>
      <c r="N9" s="1"/>
      <c r="O9" s="1"/>
      <c r="Q9" s="124"/>
    </row>
    <row r="10" spans="1:17" ht="9" customHeight="1" x14ac:dyDescent="0.25">
      <c r="A10" s="1"/>
      <c r="B10" s="1"/>
      <c r="C10" s="1"/>
      <c r="E10" s="1"/>
      <c r="F10" s="1"/>
      <c r="G10" s="1"/>
      <c r="H10" s="1"/>
      <c r="I10" s="1"/>
      <c r="J10" s="1"/>
      <c r="K10" s="1"/>
      <c r="L10" s="1"/>
      <c r="M10" s="1"/>
      <c r="N10" s="1"/>
      <c r="O10" s="1"/>
      <c r="Q10" s="124"/>
    </row>
    <row r="11" spans="1:17" ht="18" customHeight="1" x14ac:dyDescent="0.25">
      <c r="A11" s="1"/>
      <c r="B11" s="1"/>
      <c r="C11" s="64"/>
      <c r="D11" s="65"/>
      <c r="E11" s="264" t="s">
        <v>146</v>
      </c>
      <c r="F11" s="264" t="s">
        <v>197</v>
      </c>
      <c r="G11" s="1"/>
      <c r="H11" s="1"/>
      <c r="I11" s="1"/>
      <c r="J11" s="1"/>
      <c r="K11" s="1"/>
      <c r="L11" s="1"/>
      <c r="M11" s="1"/>
      <c r="N11" s="1"/>
      <c r="O11" s="1"/>
      <c r="Q11" s="124"/>
    </row>
    <row r="12" spans="1:17" ht="18" customHeight="1" x14ac:dyDescent="0.25">
      <c r="A12" s="1"/>
      <c r="B12" s="1"/>
      <c r="C12" s="64"/>
      <c r="D12" s="367" t="s">
        <v>194</v>
      </c>
      <c r="E12" s="368"/>
      <c r="F12" s="369"/>
      <c r="G12" s="1"/>
      <c r="H12" s="1"/>
      <c r="I12" s="1"/>
      <c r="J12" s="1"/>
      <c r="K12" s="1"/>
      <c r="L12" s="1"/>
      <c r="M12" s="1"/>
      <c r="N12" s="1"/>
      <c r="O12" s="1"/>
      <c r="Q12" s="124"/>
    </row>
    <row r="13" spans="1:17" ht="15" customHeight="1" x14ac:dyDescent="0.25">
      <c r="A13" s="1"/>
      <c r="B13" s="1"/>
      <c r="C13" s="1"/>
      <c r="D13" s="52" t="s">
        <v>147</v>
      </c>
      <c r="E13" s="28">
        <f>COUNTIF(Q:Q,D13)</f>
        <v>0</v>
      </c>
      <c r="F13" s="29">
        <f>E13/SUM(E13:E14)</f>
        <v>0</v>
      </c>
      <c r="G13" s="1"/>
      <c r="H13" s="1"/>
      <c r="I13" s="1"/>
      <c r="J13" s="1"/>
      <c r="K13" s="1"/>
      <c r="L13" s="1"/>
      <c r="M13" s="1"/>
      <c r="N13" s="1"/>
      <c r="O13" s="1"/>
      <c r="Q13" s="124"/>
    </row>
    <row r="14" spans="1:17" ht="15" customHeight="1" x14ac:dyDescent="0.3">
      <c r="A14" s="1"/>
      <c r="B14" s="5" t="s">
        <v>85</v>
      </c>
      <c r="C14" s="1"/>
      <c r="D14" s="52" t="s">
        <v>148</v>
      </c>
      <c r="E14" s="28">
        <f>COUNTIF(Q:Q,D14)</f>
        <v>14</v>
      </c>
      <c r="F14" s="29">
        <f>E14/SUM(E13:E14)</f>
        <v>1</v>
      </c>
      <c r="G14" s="1"/>
      <c r="H14" s="1"/>
      <c r="I14" s="1"/>
      <c r="J14" s="1"/>
      <c r="K14" s="1"/>
      <c r="L14" s="1"/>
      <c r="M14" s="1"/>
      <c r="N14" s="1"/>
      <c r="O14" s="1"/>
      <c r="Q14" s="124"/>
    </row>
    <row r="15" spans="1:17" ht="15" customHeight="1" x14ac:dyDescent="0.25">
      <c r="A15" s="1"/>
      <c r="B15" s="1"/>
      <c r="C15" s="1"/>
      <c r="D15" s="1"/>
      <c r="E15" s="1"/>
      <c r="F15" s="1"/>
      <c r="G15" s="1"/>
      <c r="H15" s="1"/>
      <c r="I15" s="1"/>
      <c r="J15" s="1"/>
      <c r="K15" s="1"/>
      <c r="L15" s="1"/>
      <c r="M15" s="1"/>
      <c r="N15" s="1"/>
      <c r="O15" s="1"/>
      <c r="Q15" s="124"/>
    </row>
    <row r="16" spans="1:17" ht="15" customHeight="1" x14ac:dyDescent="0.3">
      <c r="A16" s="1"/>
      <c r="B16" s="5"/>
      <c r="C16" s="1"/>
      <c r="D16" s="1"/>
      <c r="E16" s="1"/>
      <c r="F16" s="1"/>
      <c r="G16" s="1"/>
      <c r="H16" s="1"/>
      <c r="I16" s="1"/>
      <c r="J16" s="1"/>
      <c r="K16" s="1"/>
      <c r="L16" s="1"/>
      <c r="M16" s="1"/>
      <c r="N16" s="1"/>
      <c r="O16" s="1"/>
      <c r="P16" s="26"/>
      <c r="Q16" s="124"/>
    </row>
    <row r="17" spans="1:17" ht="18" customHeight="1" x14ac:dyDescent="0.25">
      <c r="A17" s="1"/>
      <c r="B17" s="353" t="s">
        <v>2</v>
      </c>
      <c r="C17" s="354"/>
      <c r="D17" s="89" t="s">
        <v>671</v>
      </c>
      <c r="E17" s="373"/>
      <c r="F17" s="373"/>
      <c r="G17" s="1"/>
      <c r="H17" s="1"/>
      <c r="I17" s="1"/>
      <c r="J17" s="1"/>
      <c r="K17" s="1"/>
      <c r="L17" s="1"/>
      <c r="M17" s="1"/>
      <c r="N17" s="1"/>
      <c r="O17" s="1"/>
      <c r="P17" s="27"/>
      <c r="Q17" s="124" t="str">
        <f>IF(E17="","nicht bearbeitet","bearbeitet")</f>
        <v>nicht bearbeitet</v>
      </c>
    </row>
    <row r="18" spans="1:17" ht="18" customHeight="1" x14ac:dyDescent="0.25">
      <c r="A18" s="1"/>
      <c r="B18" s="48"/>
      <c r="C18" s="1"/>
      <c r="D18" s="1"/>
      <c r="F18" s="1"/>
      <c r="G18" s="1"/>
      <c r="H18" s="1"/>
      <c r="I18" s="1"/>
      <c r="J18" s="1"/>
      <c r="K18" s="1"/>
      <c r="L18" s="1"/>
      <c r="M18" s="1"/>
      <c r="N18" s="1"/>
      <c r="O18" s="1"/>
      <c r="Q18" s="124"/>
    </row>
    <row r="19" spans="1:17" ht="18" customHeight="1" x14ac:dyDescent="0.25">
      <c r="A19" s="1"/>
      <c r="B19" s="90" t="s">
        <v>111</v>
      </c>
      <c r="C19" s="352"/>
      <c r="D19" s="352"/>
      <c r="E19" s="352"/>
      <c r="F19" s="352"/>
      <c r="G19" s="1"/>
      <c r="H19" s="1"/>
      <c r="I19" s="1"/>
      <c r="J19" s="1"/>
      <c r="K19" s="1"/>
      <c r="L19" s="1"/>
      <c r="M19" s="1"/>
      <c r="N19" s="1"/>
      <c r="O19" s="1"/>
      <c r="P19" s="27"/>
      <c r="Q19" s="124" t="str">
        <f>IF(C19="","nicht bearbeitet","bearbeitet")</f>
        <v>nicht bearbeitet</v>
      </c>
    </row>
    <row r="20" spans="1:17" ht="18" customHeight="1" x14ac:dyDescent="0.25">
      <c r="A20" s="1"/>
      <c r="B20" s="90" t="s">
        <v>3</v>
      </c>
      <c r="C20" s="352"/>
      <c r="D20" s="352"/>
      <c r="E20" s="352"/>
      <c r="F20" s="352"/>
      <c r="G20" s="1"/>
      <c r="H20" s="1"/>
      <c r="I20" s="1"/>
      <c r="J20" s="1"/>
      <c r="K20" s="1"/>
      <c r="L20" s="1"/>
      <c r="M20" s="1"/>
      <c r="N20" s="1"/>
      <c r="O20" s="1"/>
      <c r="P20" s="27"/>
      <c r="Q20" s="124" t="str">
        <f>IF(C20="","nicht bearbeitet","bearbeitet")</f>
        <v>nicht bearbeitet</v>
      </c>
    </row>
    <row r="21" spans="1:17" ht="18" customHeight="1" x14ac:dyDescent="0.25">
      <c r="A21" s="1"/>
      <c r="B21" s="90" t="s">
        <v>112</v>
      </c>
      <c r="C21" s="352"/>
      <c r="D21" s="352"/>
      <c r="E21" s="352"/>
      <c r="F21" s="352"/>
      <c r="G21" s="1"/>
      <c r="H21" s="1"/>
      <c r="I21" s="1"/>
      <c r="J21" s="1"/>
      <c r="K21" s="1"/>
      <c r="L21" s="1"/>
      <c r="M21" s="1"/>
      <c r="N21" s="1"/>
      <c r="O21" s="1"/>
      <c r="P21" s="27"/>
      <c r="Q21" s="124" t="str">
        <f>IF(C21="","nicht bearbeitet","bearbeitet")</f>
        <v>nicht bearbeitet</v>
      </c>
    </row>
    <row r="22" spans="1:17" ht="18" customHeight="1" x14ac:dyDescent="0.25">
      <c r="A22" s="1"/>
      <c r="B22" s="91" t="s">
        <v>113</v>
      </c>
      <c r="C22" s="370"/>
      <c r="D22" s="370"/>
      <c r="E22" s="370"/>
      <c r="F22" s="370"/>
      <c r="G22" s="1"/>
      <c r="H22" s="1"/>
      <c r="I22" s="1"/>
      <c r="J22" s="1"/>
      <c r="K22" s="1"/>
      <c r="L22" s="1"/>
      <c r="M22" s="1"/>
      <c r="N22" s="1"/>
      <c r="O22" s="1"/>
      <c r="P22" s="27"/>
      <c r="Q22" s="124" t="str">
        <f>IF(C22="","nicht bearbeitet","bearbeitet")</f>
        <v>nicht bearbeitet</v>
      </c>
    </row>
    <row r="23" spans="1:17" ht="18" customHeight="1" x14ac:dyDescent="0.25">
      <c r="A23" s="1"/>
      <c r="B23" s="90" t="s">
        <v>114</v>
      </c>
      <c r="C23" s="352"/>
      <c r="D23" s="352"/>
      <c r="E23" s="352"/>
      <c r="F23" s="352"/>
      <c r="G23" s="1"/>
      <c r="H23" s="1"/>
      <c r="I23" s="1"/>
      <c r="J23" s="1"/>
      <c r="K23" s="1"/>
      <c r="L23" s="1"/>
      <c r="M23" s="1"/>
      <c r="N23" s="1"/>
      <c r="O23" s="1"/>
      <c r="P23" s="27"/>
      <c r="Q23" s="124" t="str">
        <f>IF(C23="","nicht bearbeitet","bearbeitet")</f>
        <v>nicht bearbeitet</v>
      </c>
    </row>
    <row r="24" spans="1:17" ht="18" customHeight="1" x14ac:dyDescent="0.25">
      <c r="A24" s="1"/>
      <c r="B24" s="48"/>
      <c r="C24" s="1"/>
      <c r="D24" s="1"/>
      <c r="F24" s="1"/>
      <c r="G24" s="1"/>
      <c r="H24" s="1"/>
      <c r="I24" s="1"/>
      <c r="J24" s="1"/>
      <c r="K24" s="1"/>
      <c r="L24" s="1"/>
      <c r="M24" s="1"/>
      <c r="N24" s="1"/>
      <c r="O24" s="1"/>
      <c r="Q24" s="124"/>
    </row>
    <row r="25" spans="1:17" ht="18" customHeight="1" x14ac:dyDescent="0.25">
      <c r="A25" s="1"/>
      <c r="B25" s="49"/>
      <c r="C25" s="1"/>
      <c r="D25" s="1"/>
      <c r="E25" s="1"/>
      <c r="F25" s="1"/>
      <c r="G25" s="1"/>
      <c r="H25" s="1"/>
      <c r="I25" s="1"/>
      <c r="J25" s="1"/>
      <c r="K25" s="1"/>
      <c r="L25" s="1"/>
      <c r="M25" s="1"/>
      <c r="N25" s="1"/>
      <c r="O25" s="1"/>
      <c r="Q25" s="124"/>
    </row>
    <row r="26" spans="1:17" ht="18" customHeight="1" x14ac:dyDescent="0.25">
      <c r="A26" s="1"/>
      <c r="B26" s="353" t="s">
        <v>4</v>
      </c>
      <c r="C26" s="354"/>
      <c r="D26" s="354"/>
      <c r="E26" s="374"/>
      <c r="F26" s="374"/>
      <c r="G26" s="1"/>
      <c r="H26" s="1"/>
      <c r="I26" s="1"/>
      <c r="J26" s="1"/>
      <c r="K26" s="1"/>
      <c r="L26" s="1"/>
      <c r="M26" s="1"/>
      <c r="N26" s="1"/>
      <c r="O26" s="1"/>
      <c r="P26" s="27"/>
      <c r="Q26" s="124" t="str">
        <f>IF(E26="","nicht bearbeitet","bearbeitet")</f>
        <v>nicht bearbeitet</v>
      </c>
    </row>
    <row r="27" spans="1:17" ht="18" customHeight="1" x14ac:dyDescent="0.25">
      <c r="A27" s="1"/>
      <c r="B27" s="353" t="s">
        <v>5</v>
      </c>
      <c r="C27" s="354"/>
      <c r="D27" s="354"/>
      <c r="E27" s="375"/>
      <c r="F27" s="376"/>
      <c r="G27" s="1"/>
      <c r="H27" s="1"/>
      <c r="I27" s="1"/>
      <c r="J27" s="1"/>
      <c r="K27" s="1"/>
      <c r="L27" s="1"/>
      <c r="M27" s="1"/>
      <c r="N27" s="1"/>
      <c r="O27" s="1"/>
      <c r="P27" s="27"/>
      <c r="Q27" s="124" t="str">
        <f>IF(E27="","nicht bearbeitet","bearbeitet")</f>
        <v>nicht bearbeitet</v>
      </c>
    </row>
    <row r="28" spans="1:17" ht="18" customHeight="1" x14ac:dyDescent="0.25">
      <c r="A28" s="1"/>
      <c r="B28" s="353" t="s">
        <v>6</v>
      </c>
      <c r="C28" s="354"/>
      <c r="D28" s="354"/>
      <c r="E28" s="377"/>
      <c r="F28" s="378"/>
      <c r="G28" s="1"/>
      <c r="H28" s="1"/>
      <c r="I28" s="1"/>
      <c r="J28" s="1"/>
      <c r="K28" s="1"/>
      <c r="L28" s="1"/>
      <c r="M28" s="1"/>
      <c r="N28" s="1"/>
      <c r="O28" s="1"/>
      <c r="P28" s="27"/>
      <c r="Q28" s="124" t="str">
        <f>IF(E28="","nicht bearbeitet","bearbeitet")</f>
        <v>nicht bearbeitet</v>
      </c>
    </row>
    <row r="29" spans="1:17" ht="18" customHeight="1" x14ac:dyDescent="0.25">
      <c r="A29" s="1"/>
      <c r="B29" s="353" t="s">
        <v>7</v>
      </c>
      <c r="C29" s="354"/>
      <c r="D29" s="354"/>
      <c r="E29" s="377"/>
      <c r="F29" s="378"/>
      <c r="G29" s="1"/>
      <c r="H29" s="1"/>
      <c r="I29" s="1"/>
      <c r="J29" s="1"/>
      <c r="K29" s="1"/>
      <c r="L29" s="1"/>
      <c r="M29" s="1"/>
      <c r="N29" s="1"/>
      <c r="O29" s="1"/>
      <c r="P29" s="27"/>
      <c r="Q29" s="124" t="str">
        <f>IF(E29="","nicht bearbeitet","bearbeitet")</f>
        <v>nicht bearbeitet</v>
      </c>
    </row>
    <row r="30" spans="1:17" ht="18" customHeight="1" x14ac:dyDescent="0.25">
      <c r="A30" s="1"/>
      <c r="B30" s="353" t="s">
        <v>41</v>
      </c>
      <c r="C30" s="354"/>
      <c r="D30" s="354"/>
      <c r="E30" s="377"/>
      <c r="F30" s="378"/>
      <c r="G30" s="1"/>
      <c r="H30" s="1"/>
      <c r="I30" s="1"/>
      <c r="J30" s="1"/>
      <c r="K30" s="1"/>
      <c r="L30" s="1"/>
      <c r="M30" s="1"/>
      <c r="N30" s="1"/>
      <c r="O30" s="1"/>
      <c r="P30" s="27"/>
      <c r="Q30" s="124" t="str">
        <f>IF(E30="","nicht bearbeitet","bearbeitet")</f>
        <v>nicht bearbeitet</v>
      </c>
    </row>
    <row r="31" spans="1:17" ht="18" customHeight="1" x14ac:dyDescent="0.25">
      <c r="A31" s="1"/>
      <c r="B31" s="49"/>
      <c r="C31" s="1"/>
      <c r="D31" s="1"/>
      <c r="E31" s="1"/>
      <c r="F31" s="1"/>
      <c r="G31" s="1"/>
      <c r="H31" s="1"/>
      <c r="I31" s="1"/>
      <c r="J31" s="1"/>
      <c r="K31" s="1"/>
      <c r="L31" s="1"/>
      <c r="M31" s="1"/>
      <c r="N31" s="1"/>
      <c r="O31" s="1"/>
      <c r="Q31" s="124"/>
    </row>
    <row r="32" spans="1:17" ht="18" customHeight="1" x14ac:dyDescent="0.25">
      <c r="A32" s="1"/>
      <c r="B32" s="359"/>
      <c r="C32" s="359"/>
      <c r="D32" s="76" t="s">
        <v>10</v>
      </c>
      <c r="E32" s="76" t="s">
        <v>11</v>
      </c>
      <c r="F32" s="76" t="s">
        <v>12</v>
      </c>
      <c r="G32" s="1"/>
      <c r="H32" s="1"/>
      <c r="I32" s="1"/>
      <c r="J32" s="1"/>
      <c r="K32" s="1"/>
      <c r="L32" s="1"/>
      <c r="M32" s="1"/>
      <c r="N32" s="1"/>
      <c r="O32" s="1"/>
      <c r="Q32" s="124"/>
    </row>
    <row r="33" spans="1:17" ht="18" customHeight="1" x14ac:dyDescent="0.25">
      <c r="A33" s="1"/>
      <c r="B33" s="371" t="s">
        <v>178</v>
      </c>
      <c r="C33" s="372"/>
      <c r="D33" s="295"/>
      <c r="E33" s="295"/>
      <c r="F33" s="295"/>
      <c r="G33" s="1"/>
      <c r="H33" s="1"/>
      <c r="I33" s="1"/>
      <c r="J33" s="1"/>
      <c r="K33" s="1"/>
      <c r="L33" s="1"/>
      <c r="M33" s="1"/>
      <c r="N33" s="1"/>
      <c r="O33" s="1"/>
      <c r="P33" s="27"/>
      <c r="Q33" s="124" t="str">
        <f>IF(AND(D33="",E33="",F33=""),"nicht bearbeitet",IF(OR(E33="",F33=""),"teilweise bearbeitet","bearbeitet"))</f>
        <v>nicht bearbeitet</v>
      </c>
    </row>
    <row r="34" spans="1:17" ht="18" customHeight="1" x14ac:dyDescent="0.25">
      <c r="A34" s="1"/>
      <c r="B34" s="371" t="s">
        <v>179</v>
      </c>
      <c r="C34" s="372"/>
      <c r="D34" s="295"/>
      <c r="E34" s="295"/>
      <c r="F34" s="295"/>
      <c r="G34" s="1"/>
      <c r="H34" s="1"/>
      <c r="I34" s="1"/>
      <c r="J34" s="1"/>
      <c r="K34" s="1"/>
      <c r="L34" s="1"/>
      <c r="M34" s="1"/>
      <c r="N34" s="1"/>
      <c r="O34" s="1"/>
      <c r="P34" s="27"/>
      <c r="Q34" s="124" t="str">
        <f>IF(AND(D34="",E34="",F34=""),"nicht bearbeitet",IF(OR(E34="",F34=""),"teilweise bearbeitet","bearbeitet"))</f>
        <v>nicht bearbeitet</v>
      </c>
    </row>
    <row r="35" spans="1:17" ht="18" customHeight="1" x14ac:dyDescent="0.25">
      <c r="A35" s="1"/>
      <c r="B35" s="355" t="s">
        <v>373</v>
      </c>
      <c r="C35" s="356"/>
      <c r="D35" s="295"/>
      <c r="E35" s="295"/>
      <c r="F35" s="295"/>
      <c r="G35" s="1"/>
      <c r="H35" s="1"/>
      <c r="I35" s="1"/>
      <c r="J35" s="1"/>
      <c r="K35" s="1"/>
      <c r="L35" s="1"/>
      <c r="M35" s="1"/>
      <c r="N35" s="1"/>
      <c r="O35" s="1"/>
      <c r="P35" s="27"/>
      <c r="Q35" s="124"/>
    </row>
    <row r="36" spans="1:17" ht="18" customHeight="1" x14ac:dyDescent="0.25">
      <c r="A36" s="1"/>
      <c r="B36" s="355"/>
      <c r="C36" s="356"/>
      <c r="D36" s="295"/>
      <c r="E36" s="295"/>
      <c r="F36" s="295"/>
      <c r="G36" s="1"/>
      <c r="H36" s="1"/>
      <c r="I36" s="1"/>
      <c r="J36" s="1"/>
      <c r="K36" s="1"/>
      <c r="L36" s="1"/>
      <c r="M36" s="1"/>
      <c r="N36" s="1"/>
      <c r="O36" s="1"/>
      <c r="P36" s="27"/>
      <c r="Q36" s="124"/>
    </row>
    <row r="37" spans="1:17" ht="18" customHeight="1" x14ac:dyDescent="0.25">
      <c r="A37" s="1"/>
      <c r="B37" s="355"/>
      <c r="C37" s="356"/>
      <c r="D37" s="295"/>
      <c r="E37" s="295"/>
      <c r="F37" s="295"/>
      <c r="G37" s="1"/>
      <c r="H37" s="1"/>
      <c r="I37" s="1"/>
      <c r="J37" s="1"/>
      <c r="K37" s="1"/>
      <c r="L37" s="1"/>
      <c r="M37" s="1"/>
      <c r="N37" s="1"/>
      <c r="O37" s="1"/>
      <c r="P37" s="27"/>
      <c r="Q37" s="124"/>
    </row>
    <row r="38" spans="1:17" ht="18" customHeight="1" x14ac:dyDescent="0.25">
      <c r="A38" s="1"/>
      <c r="B38" s="355"/>
      <c r="C38" s="356"/>
      <c r="D38" s="295"/>
      <c r="E38" s="295"/>
      <c r="F38" s="295"/>
      <c r="G38" s="1"/>
      <c r="H38" s="1"/>
      <c r="I38" s="1"/>
      <c r="J38" s="1"/>
      <c r="K38" s="1"/>
      <c r="L38" s="1"/>
      <c r="M38" s="1"/>
      <c r="N38" s="1"/>
      <c r="O38" s="1"/>
      <c r="P38" s="27"/>
      <c r="Q38" s="124"/>
    </row>
    <row r="39" spans="1:17" ht="18" customHeight="1" x14ac:dyDescent="0.25">
      <c r="A39" s="1"/>
      <c r="B39" s="355"/>
      <c r="C39" s="356"/>
      <c r="D39" s="295"/>
      <c r="E39" s="295"/>
      <c r="F39" s="295"/>
      <c r="G39" s="1"/>
      <c r="H39" s="1"/>
      <c r="I39" s="1"/>
      <c r="J39" s="1"/>
      <c r="K39" s="1"/>
      <c r="L39" s="1"/>
      <c r="M39" s="1"/>
      <c r="N39" s="1"/>
      <c r="O39" s="1"/>
      <c r="P39" s="27"/>
      <c r="Q39" s="124"/>
    </row>
    <row r="40" spans="1:17" ht="18" customHeight="1" x14ac:dyDescent="0.25">
      <c r="A40" s="1"/>
      <c r="B40" s="355"/>
      <c r="C40" s="356"/>
      <c r="D40" s="295"/>
      <c r="E40" s="295"/>
      <c r="F40" s="295"/>
      <c r="G40" s="1"/>
      <c r="H40" s="1"/>
      <c r="I40" s="1"/>
      <c r="J40" s="1"/>
      <c r="K40" s="1"/>
      <c r="L40" s="1"/>
      <c r="M40" s="1"/>
      <c r="N40" s="1"/>
      <c r="O40" s="1"/>
      <c r="P40" s="27"/>
      <c r="Q40" s="124"/>
    </row>
    <row r="41" spans="1:17" ht="18" hidden="1" customHeight="1" outlineLevel="1" x14ac:dyDescent="0.25">
      <c r="A41" s="1"/>
      <c r="B41" s="355"/>
      <c r="C41" s="356"/>
      <c r="D41" s="159"/>
      <c r="E41" s="159"/>
      <c r="F41" s="159"/>
      <c r="G41" s="1"/>
      <c r="H41" s="1"/>
      <c r="I41" s="1"/>
      <c r="J41" s="1"/>
      <c r="K41" s="1"/>
      <c r="L41" s="1"/>
      <c r="M41" s="1"/>
      <c r="N41" s="1"/>
      <c r="O41" s="1"/>
      <c r="Q41" s="124"/>
    </row>
    <row r="42" spans="1:17" ht="18" hidden="1" customHeight="1" outlineLevel="1" x14ac:dyDescent="0.25">
      <c r="A42" s="1"/>
      <c r="B42" s="355"/>
      <c r="C42" s="356"/>
      <c r="D42" s="159"/>
      <c r="E42" s="159"/>
      <c r="F42" s="159"/>
      <c r="G42" s="1"/>
      <c r="H42" s="1"/>
      <c r="I42" s="1"/>
      <c r="J42" s="1"/>
      <c r="K42" s="1"/>
      <c r="L42" s="1"/>
      <c r="M42" s="1"/>
      <c r="N42" s="1"/>
      <c r="O42" s="1"/>
      <c r="Q42" s="124"/>
    </row>
    <row r="43" spans="1:17" ht="18" hidden="1" customHeight="1" outlineLevel="1" x14ac:dyDescent="0.25">
      <c r="A43" s="1"/>
      <c r="B43" s="355"/>
      <c r="C43" s="356"/>
      <c r="D43" s="159"/>
      <c r="E43" s="159"/>
      <c r="F43" s="159"/>
      <c r="G43" s="1"/>
      <c r="H43" s="1"/>
      <c r="I43" s="1"/>
      <c r="J43" s="1"/>
      <c r="K43" s="1"/>
      <c r="L43" s="1"/>
      <c r="M43" s="1"/>
      <c r="N43" s="1"/>
      <c r="O43" s="1"/>
      <c r="Q43" s="124"/>
    </row>
    <row r="44" spans="1:17" ht="18" hidden="1" customHeight="1" outlineLevel="1" x14ac:dyDescent="0.25">
      <c r="A44" s="1"/>
      <c r="B44" s="355"/>
      <c r="C44" s="356"/>
      <c r="D44" s="159"/>
      <c r="E44" s="159"/>
      <c r="F44" s="159"/>
      <c r="G44" s="1"/>
      <c r="H44" s="1"/>
      <c r="I44" s="1"/>
      <c r="J44" s="1"/>
      <c r="K44" s="1"/>
      <c r="L44" s="1"/>
      <c r="M44" s="1"/>
      <c r="N44" s="1"/>
      <c r="O44" s="1"/>
      <c r="Q44" s="124"/>
    </row>
    <row r="45" spans="1:17" ht="18" hidden="1" customHeight="1" outlineLevel="1" x14ac:dyDescent="0.25">
      <c r="A45" s="1"/>
      <c r="B45" s="355"/>
      <c r="C45" s="356"/>
      <c r="D45" s="159"/>
      <c r="E45" s="159"/>
      <c r="F45" s="159"/>
      <c r="G45" s="1"/>
      <c r="H45" s="1"/>
      <c r="I45" s="1"/>
      <c r="J45" s="1"/>
      <c r="K45" s="1"/>
      <c r="L45" s="1"/>
      <c r="M45" s="1"/>
      <c r="N45" s="1"/>
      <c r="O45" s="1"/>
      <c r="Q45" s="124"/>
    </row>
    <row r="46" spans="1:17" ht="18" hidden="1" customHeight="1" outlineLevel="1" x14ac:dyDescent="0.25">
      <c r="A46" s="1"/>
      <c r="B46" s="355"/>
      <c r="C46" s="356"/>
      <c r="D46" s="159"/>
      <c r="E46" s="159"/>
      <c r="F46" s="159"/>
      <c r="G46" s="1"/>
      <c r="H46" s="1"/>
      <c r="I46" s="1"/>
      <c r="J46" s="1"/>
      <c r="K46" s="1"/>
      <c r="L46" s="1"/>
      <c r="M46" s="1"/>
      <c r="N46" s="1"/>
      <c r="O46" s="1"/>
      <c r="Q46" s="124"/>
    </row>
    <row r="47" spans="1:17" ht="18" hidden="1" customHeight="1" outlineLevel="1" x14ac:dyDescent="0.25">
      <c r="A47" s="1"/>
      <c r="B47" s="355"/>
      <c r="C47" s="356"/>
      <c r="D47" s="159"/>
      <c r="E47" s="159"/>
      <c r="F47" s="159"/>
      <c r="G47" s="1"/>
      <c r="H47" s="1"/>
      <c r="I47" s="1"/>
      <c r="J47" s="1"/>
      <c r="K47" s="1"/>
      <c r="L47" s="1"/>
      <c r="M47" s="1"/>
      <c r="N47" s="1"/>
      <c r="O47" s="1"/>
      <c r="Q47" s="124"/>
    </row>
    <row r="48" spans="1:17" ht="18" hidden="1" customHeight="1" outlineLevel="1" x14ac:dyDescent="0.25">
      <c r="A48" s="1"/>
      <c r="B48" s="355"/>
      <c r="C48" s="356"/>
      <c r="D48" s="159"/>
      <c r="E48" s="159"/>
      <c r="F48" s="159"/>
      <c r="G48" s="1"/>
      <c r="H48" s="1"/>
      <c r="I48" s="1"/>
      <c r="J48" s="1"/>
      <c r="K48" s="1"/>
      <c r="L48" s="1"/>
      <c r="M48" s="1"/>
      <c r="N48" s="1"/>
      <c r="O48" s="1"/>
      <c r="Q48" s="124"/>
    </row>
    <row r="49" spans="1:17" ht="18" hidden="1" customHeight="1" outlineLevel="1" x14ac:dyDescent="0.25">
      <c r="A49" s="1"/>
      <c r="B49" s="355"/>
      <c r="C49" s="356"/>
      <c r="D49" s="159"/>
      <c r="E49" s="159"/>
      <c r="F49" s="159"/>
      <c r="G49" s="1"/>
      <c r="H49" s="1"/>
      <c r="I49" s="1"/>
      <c r="J49" s="1"/>
      <c r="K49" s="1"/>
      <c r="L49" s="1"/>
      <c r="M49" s="1"/>
      <c r="N49" s="1"/>
      <c r="O49" s="1"/>
      <c r="Q49" s="124"/>
    </row>
    <row r="50" spans="1:17" ht="18" hidden="1" customHeight="1" outlineLevel="1" x14ac:dyDescent="0.25">
      <c r="A50" s="1"/>
      <c r="B50" s="355"/>
      <c r="C50" s="356"/>
      <c r="D50" s="159"/>
      <c r="E50" s="159"/>
      <c r="F50" s="159"/>
      <c r="G50" s="1"/>
      <c r="H50" s="1"/>
      <c r="I50" s="1"/>
      <c r="J50" s="1"/>
      <c r="K50" s="1"/>
      <c r="L50" s="1"/>
      <c r="M50" s="1"/>
      <c r="N50" s="1"/>
      <c r="O50" s="1"/>
      <c r="Q50" s="124"/>
    </row>
    <row r="51" spans="1:17" ht="18" hidden="1" customHeight="1" outlineLevel="1" x14ac:dyDescent="0.25">
      <c r="A51" s="1"/>
      <c r="B51" s="355"/>
      <c r="C51" s="356"/>
      <c r="D51" s="159"/>
      <c r="E51" s="159"/>
      <c r="F51" s="159"/>
      <c r="G51" s="1"/>
      <c r="H51" s="1"/>
      <c r="I51" s="1"/>
      <c r="J51" s="1"/>
      <c r="K51" s="1"/>
      <c r="L51" s="1"/>
      <c r="M51" s="1"/>
      <c r="N51" s="1"/>
      <c r="O51" s="1"/>
      <c r="Q51" s="124"/>
    </row>
    <row r="52" spans="1:17" ht="18" hidden="1" customHeight="1" outlineLevel="1" x14ac:dyDescent="0.25">
      <c r="A52" s="1"/>
      <c r="B52" s="357"/>
      <c r="C52" s="358"/>
      <c r="D52" s="159"/>
      <c r="E52" s="159"/>
      <c r="F52" s="159"/>
      <c r="G52" s="1"/>
      <c r="H52" s="1"/>
      <c r="I52" s="1"/>
      <c r="J52" s="1"/>
      <c r="K52" s="1"/>
      <c r="L52" s="1"/>
      <c r="M52" s="1"/>
      <c r="N52" s="1"/>
      <c r="O52" s="1"/>
      <c r="Q52" s="124"/>
    </row>
    <row r="53" spans="1:17" collapsed="1" x14ac:dyDescent="0.25">
      <c r="A53" s="1"/>
      <c r="B53" s="1"/>
      <c r="C53" s="1"/>
      <c r="D53" s="1"/>
      <c r="E53" s="1"/>
      <c r="F53" s="1"/>
      <c r="G53" s="1"/>
      <c r="H53" s="1"/>
      <c r="I53" s="1"/>
      <c r="J53" s="1"/>
      <c r="K53" s="1"/>
      <c r="L53" s="1"/>
      <c r="M53" s="1"/>
      <c r="N53" s="1"/>
      <c r="O53" s="1"/>
      <c r="Q53" s="124"/>
    </row>
    <row r="54" spans="1:17" ht="18" customHeight="1" x14ac:dyDescent="0.25">
      <c r="A54" s="1"/>
      <c r="B54" s="361" t="s">
        <v>199</v>
      </c>
      <c r="C54" s="362"/>
      <c r="D54" s="362"/>
      <c r="E54" s="362"/>
      <c r="F54" s="363"/>
      <c r="G54" s="110"/>
      <c r="H54" s="1"/>
      <c r="I54" s="1"/>
      <c r="J54" s="1"/>
      <c r="K54" s="1"/>
      <c r="L54" s="1"/>
      <c r="M54" s="1"/>
      <c r="N54" s="1"/>
      <c r="O54" s="1"/>
      <c r="Q54" s="124"/>
    </row>
    <row r="55" spans="1:17" ht="324" customHeight="1" x14ac:dyDescent="0.25">
      <c r="A55" s="1"/>
      <c r="B55" s="364"/>
      <c r="C55" s="365"/>
      <c r="D55" s="365"/>
      <c r="E55" s="365"/>
      <c r="F55" s="366"/>
      <c r="G55" s="1"/>
      <c r="H55" s="1"/>
      <c r="I55" s="1"/>
      <c r="J55" s="1"/>
      <c r="K55" s="1"/>
      <c r="L55" s="1"/>
      <c r="M55" s="1"/>
      <c r="N55" s="1"/>
      <c r="O55" s="1"/>
      <c r="Q55" s="124" t="str">
        <f>IF(B55="","nicht bearbeitet","bearbeitet")</f>
        <v>nicht bearbeitet</v>
      </c>
    </row>
    <row r="56" spans="1:17" x14ac:dyDescent="0.25">
      <c r="A56" s="1"/>
      <c r="B56" s="1"/>
      <c r="C56" s="1"/>
      <c r="D56" s="1"/>
      <c r="E56" s="1"/>
      <c r="F56" s="1"/>
      <c r="G56" s="1"/>
      <c r="H56" s="1"/>
      <c r="I56" s="1"/>
      <c r="J56" s="1"/>
      <c r="K56" s="1"/>
      <c r="L56" s="1"/>
      <c r="M56" s="1"/>
      <c r="N56" s="1"/>
      <c r="O56" s="1"/>
    </row>
    <row r="57" spans="1:17" x14ac:dyDescent="0.25">
      <c r="A57" s="1"/>
      <c r="B57" s="1"/>
      <c r="C57" s="1"/>
      <c r="D57" s="1"/>
      <c r="E57" s="1"/>
      <c r="F57" s="4"/>
      <c r="G57" s="1"/>
      <c r="H57" s="1"/>
      <c r="I57" s="1"/>
      <c r="J57" s="1"/>
      <c r="K57" s="1"/>
      <c r="L57" s="1"/>
      <c r="M57" s="1"/>
      <c r="N57" s="1"/>
      <c r="O57" s="1"/>
    </row>
    <row r="58" spans="1:17" x14ac:dyDescent="0.25">
      <c r="A58" s="1"/>
      <c r="B58" s="35" t="s">
        <v>68</v>
      </c>
      <c r="C58" s="31"/>
      <c r="D58" s="360" t="s">
        <v>75</v>
      </c>
      <c r="E58" s="360"/>
      <c r="F58" s="34" t="s">
        <v>69</v>
      </c>
      <c r="G58" s="1"/>
      <c r="H58" s="1"/>
      <c r="I58" s="1"/>
      <c r="J58" s="1"/>
      <c r="K58" s="1"/>
      <c r="L58" s="1"/>
      <c r="M58" s="1"/>
      <c r="N58" s="1"/>
      <c r="O58" s="1"/>
    </row>
    <row r="59" spans="1:17" x14ac:dyDescent="0.25">
      <c r="A59" s="1"/>
      <c r="B59" s="1"/>
      <c r="C59" s="1"/>
      <c r="D59" s="1"/>
      <c r="E59" s="1"/>
      <c r="F59" s="1"/>
      <c r="G59" s="1"/>
      <c r="H59" s="1"/>
      <c r="I59" s="1"/>
      <c r="J59" s="1"/>
      <c r="K59" s="1"/>
      <c r="L59" s="1"/>
      <c r="M59" s="1"/>
      <c r="N59" s="1"/>
      <c r="O59" s="1"/>
    </row>
    <row r="60" spans="1:17" hidden="1" x14ac:dyDescent="0.25">
      <c r="A60" s="1"/>
      <c r="B60" s="1"/>
      <c r="C60" s="1"/>
      <c r="D60" s="1"/>
      <c r="E60" s="1"/>
      <c r="F60" s="1"/>
      <c r="G60" s="1"/>
      <c r="H60" s="1"/>
      <c r="I60" s="1"/>
      <c r="J60" s="1"/>
      <c r="K60" s="1"/>
      <c r="L60" s="1"/>
      <c r="M60" s="1"/>
      <c r="N60" s="1"/>
      <c r="O60" s="1"/>
    </row>
  </sheetData>
  <sheetProtection algorithmName="SHA-512" hashValue="GuvnXce63O64MpDDNCA9wgcch1Tp3jMalTiO8s7RizMlP6pF4HzAAcHw/2cec8mM1Bxvf0DV9IVvmAUD5hodkA==" saltValue="3ZgKSny/YTlxJFN8vyvGFQ==" spinCount="100000" sheet="1" selectLockedCells="1"/>
  <mergeCells count="25">
    <mergeCell ref="D58:E58"/>
    <mergeCell ref="B54:F54"/>
    <mergeCell ref="B55:F55"/>
    <mergeCell ref="D12:F12"/>
    <mergeCell ref="B30:D30"/>
    <mergeCell ref="C22:F22"/>
    <mergeCell ref="B33:C33"/>
    <mergeCell ref="B34:C34"/>
    <mergeCell ref="C19:F19"/>
    <mergeCell ref="E17:F17"/>
    <mergeCell ref="E26:F26"/>
    <mergeCell ref="E27:F27"/>
    <mergeCell ref="E28:F28"/>
    <mergeCell ref="E29:F29"/>
    <mergeCell ref="E30:F30"/>
    <mergeCell ref="C20:F20"/>
    <mergeCell ref="C21:F21"/>
    <mergeCell ref="C23:F23"/>
    <mergeCell ref="B17:C17"/>
    <mergeCell ref="B35:C52"/>
    <mergeCell ref="B32:C32"/>
    <mergeCell ref="B26:D26"/>
    <mergeCell ref="B27:D27"/>
    <mergeCell ref="B28:D28"/>
    <mergeCell ref="B29:D29"/>
  </mergeCells>
  <phoneticPr fontId="10" type="noConversion"/>
  <dataValidations xWindow="927" yWindow="655" count="4">
    <dataValidation type="whole" operator="greaterThan" allowBlank="1" showInputMessage="1" showErrorMessage="1" sqref="E26 E29" xr:uid="{00000000-0002-0000-0400-000000000000}">
      <formula1>2015</formula1>
    </dataValidation>
    <dataValidation type="date" operator="greaterThan" allowBlank="1" showInputMessage="1" showErrorMessage="1" sqref="E27" xr:uid="{00000000-0002-0000-0400-000001000000}">
      <formula1>42005</formula1>
    </dataValidation>
    <dataValidation type="textLength" operator="lessThan" allowBlank="1" showInputMessage="1" showErrorMessage="1" sqref="B55:F55" xr:uid="{00000000-0002-0000-0400-000002000000}">
      <formula1>6000</formula1>
    </dataValidation>
    <dataValidation type="textLength" errorStyle="information" allowBlank="1" showInputMessage="1" showErrorMessage="1" errorTitle="Eingabehinweis" error="Bitte geben Sie die _x000a_letzten Ziffern Ihrer _x000a_Registriernummer ein, _x000a_z. B. für das SEZ-001:_x000a_                                 _x000a_               001" promptTitle="Eingabehinweis" prompt="Bitte geben Sie die _x000a_letzten Ziffern Ihrer _x000a_Registriernummer ein, _x000a_z. B. für das SEK-001:_x000a_                                 _x000a_               001" sqref="E17:F17" xr:uid="{00000000-0002-0000-0400-000003000000}">
      <formula1>1</formula1>
      <formula2>6</formula2>
    </dataValidation>
  </dataValidations>
  <hyperlinks>
    <hyperlink ref="F58" location="Struktur!A1" display="Weiter →" xr:uid="{00000000-0004-0000-0400-000000000000}"/>
    <hyperlink ref="B58" location="'Übersicht Bearbeitungsstand'!A1" display="← Zurück " xr:uid="{00000000-0004-0000-0400-000001000000}"/>
    <hyperlink ref="D58" location="'Übersicht Bearbeitungsstand'!A1" display="zur Übersicht Bearbeitungsstand " xr:uid="{00000000-0004-0000-04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xWindow="927" yWindow="655" count="2">
        <x14:dataValidation type="list" allowBlank="1" showInputMessage="1" showErrorMessage="1" xr:uid="{00000000-0002-0000-0400-000005000000}">
          <x14:formula1>
            <xm:f>versteckt!$C$8:$C$11</xm:f>
          </x14:formula1>
          <xm:sqref>E30</xm:sqref>
        </x14:dataValidation>
        <x14:dataValidation type="list" allowBlank="1" showInputMessage="1" showErrorMessage="1" xr:uid="{EF6B959C-0919-49F6-BA1F-200A0AD9EE2D}">
          <x14:formula1>
            <xm:f>versteckt!$E$7:$E$9</xm:f>
          </x14:formula1>
          <xm:sqref>E28:F28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AW68"/>
  <sheetViews>
    <sheetView zoomScaleNormal="100" workbookViewId="0">
      <selection activeCell="D26" sqref="D26:D27"/>
    </sheetView>
  </sheetViews>
  <sheetFormatPr baseColWidth="10" defaultColWidth="0" defaultRowHeight="15" zeroHeight="1" x14ac:dyDescent="0.25"/>
  <cols>
    <col min="1" max="1" width="4.7109375" style="1" customWidth="1"/>
    <col min="2" max="2" width="19.85546875" style="1" customWidth="1"/>
    <col min="3" max="3" width="21.7109375" style="1" customWidth="1"/>
    <col min="4" max="4" width="30.7109375" style="1" customWidth="1"/>
    <col min="5" max="5" width="14" style="1" customWidth="1"/>
    <col min="6" max="6" width="16.42578125" style="1" customWidth="1"/>
    <col min="7" max="7" width="22.7109375" style="20" customWidth="1"/>
    <col min="8" max="8" width="25.28515625" style="1" customWidth="1"/>
    <col min="9" max="9" width="24.42578125" style="1" customWidth="1"/>
    <col min="10" max="10" width="44.7109375" style="1" customWidth="1"/>
    <col min="11" max="11" width="15.7109375" style="1" customWidth="1"/>
    <col min="12" max="15" width="11.42578125" style="1" hidden="1" customWidth="1"/>
    <col min="16" max="16" width="11.42578125" style="211" hidden="1" customWidth="1"/>
    <col min="17" max="17" width="14.85546875" style="240" hidden="1" customWidth="1"/>
    <col min="18" max="18" width="11.42578125" style="207" hidden="1" customWidth="1"/>
    <col min="19" max="19" width="11.42578125" style="229" hidden="1" customWidth="1"/>
    <col min="20" max="20" width="11.42578125" style="234" hidden="1" customWidth="1"/>
    <col min="21" max="21" width="11.42578125" style="230" hidden="1" customWidth="1"/>
    <col min="22" max="22" width="11.42578125" style="232" hidden="1" customWidth="1"/>
    <col min="23" max="23" width="11.42578125" style="234" hidden="1" customWidth="1"/>
    <col min="24" max="24" width="13.7109375" style="234" hidden="1" customWidth="1"/>
    <col min="25" max="25" width="11.42578125" style="230" hidden="1" customWidth="1"/>
    <col min="26" max="26" width="11.42578125" style="232" hidden="1" customWidth="1"/>
    <col min="27" max="27" width="11.42578125" style="234" hidden="1" customWidth="1"/>
    <col min="28" max="28" width="13.7109375" style="234" hidden="1" customWidth="1"/>
    <col min="29" max="29" width="11.42578125" style="230" hidden="1" customWidth="1"/>
    <col min="30" max="30" width="11.42578125" style="232" hidden="1" customWidth="1"/>
    <col min="31" max="31" width="11.42578125" style="207" hidden="1" customWidth="1"/>
    <col min="32" max="32" width="25.85546875" style="207" hidden="1" customWidth="1"/>
    <col min="33" max="34" width="11.42578125" style="207" hidden="1" customWidth="1"/>
    <col min="35" max="35" width="30.7109375" style="207" hidden="1" customWidth="1"/>
    <col min="36" max="37" width="11.42578125" style="207" hidden="1" customWidth="1"/>
    <col min="38" max="38" width="22" style="207" hidden="1" customWidth="1"/>
    <col min="39" max="40" width="11.42578125" style="207" hidden="1" customWidth="1"/>
    <col min="41" max="41" width="26.85546875" style="233" hidden="1" customWidth="1"/>
    <col min="42" max="43" width="11.42578125" style="233" hidden="1" customWidth="1"/>
    <col min="44" max="44" width="22" style="207" hidden="1" customWidth="1"/>
    <col min="45" max="46" width="11.42578125" style="207" hidden="1" customWidth="1"/>
    <col min="47" max="47" width="26.85546875" style="233" hidden="1" customWidth="1"/>
    <col min="48" max="49" width="11.42578125" style="233" hidden="1" customWidth="1"/>
    <col min="50" max="16384" width="11.42578125" hidden="1"/>
  </cols>
  <sheetData>
    <row r="1" spans="2:49" ht="35.1" customHeight="1" x14ac:dyDescent="0.25">
      <c r="B1" s="33"/>
      <c r="P1" s="206" t="s">
        <v>204</v>
      </c>
      <c r="Q1" s="203" t="s">
        <v>151</v>
      </c>
      <c r="S1" s="396" t="s">
        <v>182</v>
      </c>
      <c r="T1" s="397"/>
      <c r="U1" s="398"/>
      <c r="V1" s="399"/>
      <c r="W1" s="396" t="s">
        <v>183</v>
      </c>
      <c r="X1" s="397"/>
      <c r="Y1" s="398"/>
      <c r="Z1" s="399"/>
      <c r="AA1" s="396" t="s">
        <v>400</v>
      </c>
      <c r="AB1" s="397"/>
      <c r="AC1" s="398"/>
      <c r="AD1" s="399"/>
      <c r="AF1" s="208" t="s">
        <v>205</v>
      </c>
      <c r="AG1" s="209">
        <f>COUNTIF(S:S,"Hinweis")</f>
        <v>0</v>
      </c>
      <c r="AH1" s="209"/>
      <c r="AI1" s="208" t="s">
        <v>206</v>
      </c>
      <c r="AJ1" s="209">
        <f>COUNTIF(S:S,"Abweichung")</f>
        <v>0</v>
      </c>
      <c r="AK1" s="210"/>
      <c r="AL1" s="208" t="s">
        <v>207</v>
      </c>
      <c r="AM1" s="209">
        <f>COUNTIF(W:W,"Hinweis")</f>
        <v>0</v>
      </c>
      <c r="AN1" s="209"/>
      <c r="AO1" s="208" t="s">
        <v>208</v>
      </c>
      <c r="AP1" s="209">
        <f>COUNTIF(W:W,"Abweichung")</f>
        <v>0</v>
      </c>
      <c r="AQ1" s="210"/>
      <c r="AR1" s="208" t="s">
        <v>404</v>
      </c>
      <c r="AS1" s="209">
        <f>COUNTIF(AA:AA,"Hinweis")</f>
        <v>0</v>
      </c>
      <c r="AT1" s="209"/>
      <c r="AU1" s="208" t="s">
        <v>405</v>
      </c>
      <c r="AV1" s="209">
        <f>COUNTIF(AA:AA,"Abweichung")</f>
        <v>0</v>
      </c>
      <c r="AW1" s="210"/>
    </row>
    <row r="2" spans="2:49" ht="15" customHeight="1" x14ac:dyDescent="0.25">
      <c r="G2" s="1"/>
      <c r="H2" s="82"/>
      <c r="I2" s="88"/>
      <c r="J2" s="88"/>
      <c r="Q2" s="204"/>
      <c r="S2" s="402" t="s">
        <v>186</v>
      </c>
      <c r="T2" s="403"/>
      <c r="U2" s="400"/>
      <c r="V2" s="212"/>
      <c r="W2" s="213" t="s">
        <v>186</v>
      </c>
      <c r="X2" s="214"/>
      <c r="Y2" s="400" t="s">
        <v>184</v>
      </c>
      <c r="Z2" s="401"/>
      <c r="AA2" s="213" t="s">
        <v>186</v>
      </c>
      <c r="AB2" s="214"/>
      <c r="AC2" s="400" t="s">
        <v>184</v>
      </c>
      <c r="AD2" s="401"/>
      <c r="AF2" s="215"/>
      <c r="AI2" s="215"/>
      <c r="AK2" s="216"/>
      <c r="AL2" s="215"/>
      <c r="AO2" s="215"/>
      <c r="AP2" s="207"/>
      <c r="AQ2" s="216"/>
      <c r="AR2" s="215"/>
      <c r="AU2" s="215"/>
      <c r="AV2" s="207"/>
      <c r="AW2" s="216"/>
    </row>
    <row r="3" spans="2:49" ht="15" customHeight="1" x14ac:dyDescent="0.25">
      <c r="G3" s="1"/>
      <c r="H3" s="82"/>
      <c r="I3" s="88"/>
      <c r="J3" s="88"/>
      <c r="Q3" s="204"/>
      <c r="S3" s="217" t="s">
        <v>209</v>
      </c>
      <c r="T3" s="218" t="s">
        <v>210</v>
      </c>
      <c r="U3" s="219" t="s">
        <v>40</v>
      </c>
      <c r="V3" s="220" t="s">
        <v>185</v>
      </c>
      <c r="W3" s="217" t="s">
        <v>209</v>
      </c>
      <c r="X3" s="218" t="s">
        <v>210</v>
      </c>
      <c r="Y3" s="219" t="s">
        <v>40</v>
      </c>
      <c r="Z3" s="220" t="s">
        <v>185</v>
      </c>
      <c r="AA3" s="217" t="s">
        <v>209</v>
      </c>
      <c r="AB3" s="218" t="s">
        <v>210</v>
      </c>
      <c r="AC3" s="219" t="s">
        <v>40</v>
      </c>
      <c r="AD3" s="220" t="s">
        <v>185</v>
      </c>
      <c r="AF3" s="221" t="s">
        <v>210</v>
      </c>
      <c r="AG3" s="222" t="s">
        <v>40</v>
      </c>
      <c r="AH3" s="223" t="s">
        <v>185</v>
      </c>
      <c r="AI3" s="221" t="s">
        <v>210</v>
      </c>
      <c r="AJ3" s="222" t="s">
        <v>40</v>
      </c>
      <c r="AK3" s="224" t="s">
        <v>185</v>
      </c>
      <c r="AL3" s="221" t="s">
        <v>210</v>
      </c>
      <c r="AM3" s="222" t="s">
        <v>40</v>
      </c>
      <c r="AN3" s="223" t="s">
        <v>185</v>
      </c>
      <c r="AO3" s="221" t="s">
        <v>210</v>
      </c>
      <c r="AP3" s="222" t="s">
        <v>40</v>
      </c>
      <c r="AQ3" s="224" t="s">
        <v>185</v>
      </c>
      <c r="AR3" s="221" t="s">
        <v>210</v>
      </c>
      <c r="AS3" s="222" t="s">
        <v>40</v>
      </c>
      <c r="AT3" s="223" t="s">
        <v>185</v>
      </c>
      <c r="AU3" s="221" t="s">
        <v>210</v>
      </c>
      <c r="AV3" s="222" t="s">
        <v>40</v>
      </c>
      <c r="AW3" s="224" t="s">
        <v>185</v>
      </c>
    </row>
    <row r="4" spans="2:49" ht="15" customHeight="1" x14ac:dyDescent="0.25">
      <c r="G4" s="1"/>
      <c r="H4" s="82"/>
      <c r="I4" s="264" t="s">
        <v>146</v>
      </c>
      <c r="J4" s="264" t="s">
        <v>197</v>
      </c>
      <c r="Q4" s="204"/>
      <c r="S4" s="225"/>
      <c r="T4" s="226"/>
      <c r="U4" s="227"/>
      <c r="V4" s="228"/>
      <c r="W4" s="225"/>
      <c r="X4" s="226"/>
      <c r="Y4" s="227"/>
      <c r="Z4" s="228"/>
      <c r="AA4" s="225"/>
      <c r="AB4" s="226"/>
      <c r="AC4" s="227"/>
      <c r="AD4" s="228"/>
      <c r="AF4" s="229">
        <v>1</v>
      </c>
      <c r="AG4" s="230" t="str">
        <f t="shared" ref="AG4:AG21" si="0">IF($AF4&lt;=$AG$1,VLOOKUP(CONCATENATE("Hinweis ",$AF4),$T:$V,2,0),"")</f>
        <v/>
      </c>
      <c r="AH4" s="231" t="str">
        <f t="shared" ref="AH4:AH21" si="1">IF($AF4&lt;=$AG$1,VLOOKUP(CONCATENATE("Hinweis ",$AF4),$T:$V,3,0),"")</f>
        <v/>
      </c>
      <c r="AI4" s="229">
        <v>1</v>
      </c>
      <c r="AJ4" s="230" t="str">
        <f t="shared" ref="AJ4:AJ21" si="2">IF($AI4&lt;=$AJ$1,VLOOKUP(CONCATENATE("Abweichung ",$AI4),$T:$V,2,0),"")</f>
        <v/>
      </c>
      <c r="AK4" s="232" t="str">
        <f t="shared" ref="AK4:AK21" si="3">IF($AI4&lt;=$AJ$1,VLOOKUP(CONCATENATE("Abweichung ",$AI4),$T:$V,3,0),"")</f>
        <v/>
      </c>
      <c r="AL4" s="229">
        <v>1</v>
      </c>
      <c r="AM4" s="230" t="str">
        <f t="shared" ref="AM4:AM21" si="4">IF($AL4&lt;=$AM$1,VLOOKUP(CONCATENATE("Hinweis ",$AL4),$X:$Z,2,0),"")</f>
        <v/>
      </c>
      <c r="AN4" s="230" t="str">
        <f t="shared" ref="AN4:AN21" si="5">IF($AL4&lt;=$AM$1,VLOOKUP(CONCATENATE("Hinweis ",$AL4),$X:$Z,3,0),"")</f>
        <v/>
      </c>
      <c r="AO4" s="229">
        <v>1</v>
      </c>
      <c r="AP4" s="230" t="str">
        <f t="shared" ref="AP4:AP21" si="6">IF($AO4&lt;=$AP$1,VLOOKUP(CONCATENATE("Abweichung ",$AO4),$X:$Z,2,0),"")</f>
        <v/>
      </c>
      <c r="AQ4" s="232" t="str">
        <f t="shared" ref="AQ4:AQ21" si="7">IF($AO4&lt;=$AP$1,VLOOKUP(CONCATENATE("Abweichung ",$AO4),$X:$Z,3,0),"")</f>
        <v/>
      </c>
      <c r="AR4" s="229">
        <v>1</v>
      </c>
      <c r="AS4" s="230" t="str">
        <f>IF($AR4&lt;=$AS$1,VLOOKUP(CONCATENATE("Hinweis ",$AR4),$AB:$AD,2,0),"")</f>
        <v/>
      </c>
      <c r="AT4" s="230" t="str">
        <f>IF($AR4&lt;=$AS$1,VLOOKUP(CONCATENATE("Hinweis ",$AR4),$AB:$AD,3,0),"")</f>
        <v/>
      </c>
      <c r="AU4" s="229">
        <v>1</v>
      </c>
      <c r="AV4" s="230" t="str">
        <f>IF($AU4&lt;=$AV$1,VLOOKUP(CONCATENATE("Abweichung ",$AU4),$AB:$AD,2,0),"")</f>
        <v/>
      </c>
      <c r="AW4" s="232" t="str">
        <f>IF($AU4&lt;=$AV$1,VLOOKUP(CONCATENATE("Abweichung ",$AU4),$AB:$AD,3,0),"")</f>
        <v/>
      </c>
    </row>
    <row r="5" spans="2:49" ht="15" customHeight="1" x14ac:dyDescent="0.25">
      <c r="G5" s="14"/>
      <c r="H5" s="404" t="s">
        <v>157</v>
      </c>
      <c r="I5" s="404"/>
      <c r="J5" s="404"/>
      <c r="Q5" s="204"/>
      <c r="S5" s="225"/>
      <c r="T5" s="226"/>
      <c r="U5" s="227"/>
      <c r="V5" s="228"/>
      <c r="W5" s="225"/>
      <c r="X5" s="226"/>
      <c r="Y5" s="227"/>
      <c r="Z5" s="228"/>
      <c r="AA5" s="225"/>
      <c r="AB5" s="226"/>
      <c r="AC5" s="227"/>
      <c r="AD5" s="228"/>
      <c r="AF5" s="229">
        <v>2</v>
      </c>
      <c r="AG5" s="230" t="str">
        <f t="shared" si="0"/>
        <v/>
      </c>
      <c r="AH5" s="231" t="str">
        <f t="shared" si="1"/>
        <v/>
      </c>
      <c r="AI5" s="229">
        <v>2</v>
      </c>
      <c r="AJ5" s="230" t="str">
        <f t="shared" si="2"/>
        <v/>
      </c>
      <c r="AK5" s="232" t="str">
        <f t="shared" si="3"/>
        <v/>
      </c>
      <c r="AL5" s="229">
        <v>2</v>
      </c>
      <c r="AM5" s="230" t="str">
        <f t="shared" si="4"/>
        <v/>
      </c>
      <c r="AN5" s="230" t="str">
        <f t="shared" si="5"/>
        <v/>
      </c>
      <c r="AO5" s="229">
        <v>2</v>
      </c>
      <c r="AP5" s="230" t="str">
        <f t="shared" si="6"/>
        <v/>
      </c>
      <c r="AQ5" s="232" t="str">
        <f t="shared" si="7"/>
        <v/>
      </c>
      <c r="AR5" s="229">
        <v>2</v>
      </c>
      <c r="AS5" s="230" t="str">
        <f t="shared" ref="AS5:AS21" si="8">IF($AR5&lt;=$AS$1,VLOOKUP(CONCATENATE("Hinweis ",$AR5),$X:$Z,2,0),"")</f>
        <v/>
      </c>
      <c r="AT5" s="230" t="str">
        <f t="shared" ref="AT5:AT21" si="9">IF($AR5&lt;=$AS$1,VLOOKUP(CONCATENATE("Hinweis ",$AR5),$AB:$AD,3,0),"")</f>
        <v/>
      </c>
      <c r="AU5" s="229">
        <v>2</v>
      </c>
      <c r="AV5" s="230" t="str">
        <f t="shared" ref="AV5:AV21" si="10">IF($AU5&lt;=$AV$1,VLOOKUP(CONCATENATE("Abweichung ",$AU5),$AB:$AD,2,0),"")</f>
        <v/>
      </c>
      <c r="AW5" s="232" t="str">
        <f t="shared" ref="AW5:AW21" si="11">IF($AU5&lt;=$AV$1,VLOOKUP(CONCATENATE("Abweichung ",$AU5),$AB:$AD,3,0),"")</f>
        <v/>
      </c>
    </row>
    <row r="6" spans="2:49" ht="15" customHeight="1" x14ac:dyDescent="0.25">
      <c r="G6" s="62"/>
      <c r="H6" s="52" t="s">
        <v>147</v>
      </c>
      <c r="I6" s="28">
        <f>COUNTIF(Q:Q,H6)</f>
        <v>0</v>
      </c>
      <c r="J6" s="29">
        <f>I6/SUM(I6:I8)</f>
        <v>0</v>
      </c>
      <c r="Q6" s="204"/>
      <c r="S6" s="225"/>
      <c r="T6" s="226"/>
      <c r="U6" s="227"/>
      <c r="V6" s="228"/>
      <c r="W6" s="225"/>
      <c r="X6" s="226"/>
      <c r="Y6" s="227"/>
      <c r="Z6" s="228"/>
      <c r="AA6" s="225"/>
      <c r="AB6" s="226"/>
      <c r="AC6" s="227"/>
      <c r="AD6" s="228"/>
      <c r="AF6" s="229">
        <v>3</v>
      </c>
      <c r="AG6" s="230" t="str">
        <f t="shared" si="0"/>
        <v/>
      </c>
      <c r="AH6" s="231" t="str">
        <f t="shared" si="1"/>
        <v/>
      </c>
      <c r="AI6" s="229">
        <v>3</v>
      </c>
      <c r="AJ6" s="230" t="str">
        <f t="shared" si="2"/>
        <v/>
      </c>
      <c r="AK6" s="232" t="str">
        <f t="shared" si="3"/>
        <v/>
      </c>
      <c r="AL6" s="229">
        <v>3</v>
      </c>
      <c r="AM6" s="230" t="str">
        <f t="shared" si="4"/>
        <v/>
      </c>
      <c r="AN6" s="230" t="str">
        <f t="shared" si="5"/>
        <v/>
      </c>
      <c r="AO6" s="229">
        <v>3</v>
      </c>
      <c r="AP6" s="230" t="str">
        <f t="shared" si="6"/>
        <v/>
      </c>
      <c r="AQ6" s="232" t="str">
        <f t="shared" si="7"/>
        <v/>
      </c>
      <c r="AR6" s="229">
        <v>3</v>
      </c>
      <c r="AS6" s="230" t="str">
        <f t="shared" si="8"/>
        <v/>
      </c>
      <c r="AT6" s="230" t="str">
        <f t="shared" si="9"/>
        <v/>
      </c>
      <c r="AU6" s="229">
        <v>3</v>
      </c>
      <c r="AV6" s="230" t="str">
        <f t="shared" si="10"/>
        <v/>
      </c>
      <c r="AW6" s="232" t="str">
        <f t="shared" si="11"/>
        <v/>
      </c>
    </row>
    <row r="7" spans="2:49" ht="15" customHeight="1" x14ac:dyDescent="0.25">
      <c r="G7" s="62"/>
      <c r="H7" s="52" t="s">
        <v>148</v>
      </c>
      <c r="I7" s="28">
        <f>COUNTIF(Q:Q,H7)</f>
        <v>17</v>
      </c>
      <c r="J7" s="29">
        <f>I7/SUM(I6:I8)</f>
        <v>1</v>
      </c>
      <c r="Q7" s="204"/>
      <c r="S7" s="225"/>
      <c r="T7" s="226"/>
      <c r="U7" s="227"/>
      <c r="V7" s="228"/>
      <c r="W7" s="225"/>
      <c r="X7" s="226"/>
      <c r="Y7" s="227"/>
      <c r="Z7" s="228"/>
      <c r="AA7" s="225"/>
      <c r="AB7" s="226"/>
      <c r="AC7" s="227"/>
      <c r="AD7" s="228"/>
      <c r="AF7" s="229">
        <v>4</v>
      </c>
      <c r="AG7" s="230" t="str">
        <f t="shared" si="0"/>
        <v/>
      </c>
      <c r="AH7" s="231" t="str">
        <f t="shared" si="1"/>
        <v/>
      </c>
      <c r="AI7" s="229">
        <v>4</v>
      </c>
      <c r="AJ7" s="230" t="str">
        <f t="shared" si="2"/>
        <v/>
      </c>
      <c r="AK7" s="232" t="str">
        <f t="shared" si="3"/>
        <v/>
      </c>
      <c r="AL7" s="229">
        <v>4</v>
      </c>
      <c r="AM7" s="230" t="str">
        <f t="shared" si="4"/>
        <v/>
      </c>
      <c r="AN7" s="230" t="str">
        <f t="shared" si="5"/>
        <v/>
      </c>
      <c r="AO7" s="229">
        <v>4</v>
      </c>
      <c r="AP7" s="230" t="str">
        <f t="shared" si="6"/>
        <v/>
      </c>
      <c r="AQ7" s="232" t="str">
        <f t="shared" si="7"/>
        <v/>
      </c>
      <c r="AR7" s="229">
        <v>4</v>
      </c>
      <c r="AS7" s="230" t="str">
        <f t="shared" si="8"/>
        <v/>
      </c>
      <c r="AT7" s="230" t="str">
        <f t="shared" si="9"/>
        <v/>
      </c>
      <c r="AU7" s="229">
        <v>4</v>
      </c>
      <c r="AV7" s="230" t="str">
        <f t="shared" si="10"/>
        <v/>
      </c>
      <c r="AW7" s="232" t="str">
        <f t="shared" si="11"/>
        <v/>
      </c>
    </row>
    <row r="8" spans="2:49" ht="15" customHeight="1" x14ac:dyDescent="0.25">
      <c r="G8" s="62"/>
      <c r="H8" s="52" t="s">
        <v>87</v>
      </c>
      <c r="I8" s="28">
        <f>COUNTIF(Q:Q,H8)</f>
        <v>0</v>
      </c>
      <c r="J8" s="29">
        <f>I8/SUM(I6:I8)</f>
        <v>0</v>
      </c>
      <c r="Q8" s="204"/>
      <c r="S8" s="225"/>
      <c r="T8" s="226"/>
      <c r="U8" s="227"/>
      <c r="V8" s="228"/>
      <c r="W8" s="225"/>
      <c r="X8" s="226"/>
      <c r="Y8" s="227"/>
      <c r="Z8" s="228"/>
      <c r="AA8" s="225"/>
      <c r="AB8" s="226"/>
      <c r="AC8" s="227"/>
      <c r="AD8" s="228"/>
      <c r="AF8" s="229">
        <v>5</v>
      </c>
      <c r="AG8" s="230" t="str">
        <f t="shared" si="0"/>
        <v/>
      </c>
      <c r="AH8" s="231" t="str">
        <f t="shared" si="1"/>
        <v/>
      </c>
      <c r="AI8" s="229">
        <v>5</v>
      </c>
      <c r="AJ8" s="230" t="str">
        <f t="shared" si="2"/>
        <v/>
      </c>
      <c r="AK8" s="232" t="str">
        <f t="shared" si="3"/>
        <v/>
      </c>
      <c r="AL8" s="229">
        <v>5</v>
      </c>
      <c r="AM8" s="230" t="str">
        <f t="shared" si="4"/>
        <v/>
      </c>
      <c r="AN8" s="230" t="str">
        <f t="shared" si="5"/>
        <v/>
      </c>
      <c r="AO8" s="229">
        <v>5</v>
      </c>
      <c r="AP8" s="230" t="str">
        <f t="shared" si="6"/>
        <v/>
      </c>
      <c r="AQ8" s="232" t="str">
        <f t="shared" si="7"/>
        <v/>
      </c>
      <c r="AR8" s="229">
        <v>5</v>
      </c>
      <c r="AS8" s="230" t="str">
        <f t="shared" si="8"/>
        <v/>
      </c>
      <c r="AT8" s="230" t="str">
        <f t="shared" si="9"/>
        <v/>
      </c>
      <c r="AU8" s="229">
        <v>5</v>
      </c>
      <c r="AV8" s="230" t="str">
        <f t="shared" si="10"/>
        <v/>
      </c>
      <c r="AW8" s="232" t="str">
        <f t="shared" si="11"/>
        <v/>
      </c>
    </row>
    <row r="9" spans="2:49" ht="15" customHeight="1" x14ac:dyDescent="0.25">
      <c r="G9" s="1"/>
      <c r="Q9" s="204"/>
      <c r="S9" s="225"/>
      <c r="T9" s="226"/>
      <c r="U9" s="227"/>
      <c r="V9" s="228"/>
      <c r="W9" s="225"/>
      <c r="X9" s="226"/>
      <c r="Y9" s="227"/>
      <c r="Z9" s="228"/>
      <c r="AA9" s="225"/>
      <c r="AB9" s="226"/>
      <c r="AC9" s="227"/>
      <c r="AD9" s="228"/>
      <c r="AF9" s="229">
        <v>6</v>
      </c>
      <c r="AG9" s="230" t="str">
        <f t="shared" si="0"/>
        <v/>
      </c>
      <c r="AH9" s="231" t="str">
        <f t="shared" si="1"/>
        <v/>
      </c>
      <c r="AI9" s="229">
        <v>6</v>
      </c>
      <c r="AJ9" s="230" t="str">
        <f t="shared" si="2"/>
        <v/>
      </c>
      <c r="AK9" s="232" t="str">
        <f t="shared" si="3"/>
        <v/>
      </c>
      <c r="AL9" s="229">
        <v>6</v>
      </c>
      <c r="AM9" s="230" t="str">
        <f t="shared" si="4"/>
        <v/>
      </c>
      <c r="AN9" s="230" t="str">
        <f t="shared" si="5"/>
        <v/>
      </c>
      <c r="AO9" s="229">
        <v>6</v>
      </c>
      <c r="AP9" s="230" t="str">
        <f t="shared" si="6"/>
        <v/>
      </c>
      <c r="AQ9" s="232" t="str">
        <f t="shared" si="7"/>
        <v/>
      </c>
      <c r="AR9" s="229">
        <v>6</v>
      </c>
      <c r="AS9" s="230" t="str">
        <f t="shared" si="8"/>
        <v/>
      </c>
      <c r="AT9" s="230" t="str">
        <f t="shared" si="9"/>
        <v/>
      </c>
      <c r="AU9" s="229">
        <v>6</v>
      </c>
      <c r="AV9" s="230" t="str">
        <f t="shared" si="10"/>
        <v/>
      </c>
      <c r="AW9" s="232" t="str">
        <f t="shared" si="11"/>
        <v/>
      </c>
    </row>
    <row r="10" spans="2:49" ht="15" customHeight="1" x14ac:dyDescent="0.25">
      <c r="G10" s="14"/>
      <c r="H10" s="405" t="s">
        <v>161</v>
      </c>
      <c r="I10" s="405"/>
      <c r="J10" s="405"/>
      <c r="Q10" s="204"/>
      <c r="S10" s="225"/>
      <c r="T10" s="226"/>
      <c r="U10" s="227"/>
      <c r="V10" s="228"/>
      <c r="W10" s="225"/>
      <c r="X10" s="226"/>
      <c r="Y10" s="227"/>
      <c r="Z10" s="228"/>
      <c r="AA10" s="225"/>
      <c r="AB10" s="226"/>
      <c r="AC10" s="227"/>
      <c r="AD10" s="228"/>
      <c r="AF10" s="229">
        <v>7</v>
      </c>
      <c r="AG10" s="230" t="str">
        <f t="shared" si="0"/>
        <v/>
      </c>
      <c r="AH10" s="231" t="str">
        <f t="shared" si="1"/>
        <v/>
      </c>
      <c r="AI10" s="229">
        <v>7</v>
      </c>
      <c r="AJ10" s="230" t="str">
        <f t="shared" si="2"/>
        <v/>
      </c>
      <c r="AK10" s="232" t="str">
        <f t="shared" si="3"/>
        <v/>
      </c>
      <c r="AL10" s="229">
        <v>7</v>
      </c>
      <c r="AM10" s="230" t="str">
        <f t="shared" si="4"/>
        <v/>
      </c>
      <c r="AN10" s="230" t="str">
        <f t="shared" si="5"/>
        <v/>
      </c>
      <c r="AO10" s="229">
        <v>7</v>
      </c>
      <c r="AP10" s="230" t="str">
        <f t="shared" si="6"/>
        <v/>
      </c>
      <c r="AQ10" s="232" t="str">
        <f t="shared" si="7"/>
        <v/>
      </c>
      <c r="AR10" s="229">
        <v>7</v>
      </c>
      <c r="AS10" s="230" t="str">
        <f t="shared" si="8"/>
        <v/>
      </c>
      <c r="AT10" s="230" t="str">
        <f t="shared" si="9"/>
        <v/>
      </c>
      <c r="AU10" s="229">
        <v>7</v>
      </c>
      <c r="AV10" s="230" t="str">
        <f t="shared" si="10"/>
        <v/>
      </c>
      <c r="AW10" s="232" t="str">
        <f t="shared" si="11"/>
        <v/>
      </c>
    </row>
    <row r="11" spans="2:49" ht="15" customHeight="1" x14ac:dyDescent="0.25">
      <c r="G11" s="63"/>
      <c r="H11" s="52" t="s">
        <v>149</v>
      </c>
      <c r="I11" s="28">
        <f>COUNTIF(F:F,H11)</f>
        <v>0</v>
      </c>
      <c r="J11" s="29">
        <f>I11/SUM(I6:I8)</f>
        <v>0</v>
      </c>
      <c r="Q11" s="204"/>
      <c r="S11" s="225"/>
      <c r="T11" s="226"/>
      <c r="U11" s="227"/>
      <c r="V11" s="228"/>
      <c r="W11" s="225"/>
      <c r="X11" s="226"/>
      <c r="Y11" s="227"/>
      <c r="Z11" s="228"/>
      <c r="AA11" s="225"/>
      <c r="AB11" s="226"/>
      <c r="AC11" s="227"/>
      <c r="AD11" s="228"/>
      <c r="AF11" s="229">
        <v>8</v>
      </c>
      <c r="AG11" s="230" t="str">
        <f t="shared" si="0"/>
        <v/>
      </c>
      <c r="AH11" s="231" t="str">
        <f t="shared" si="1"/>
        <v/>
      </c>
      <c r="AI11" s="229">
        <v>8</v>
      </c>
      <c r="AJ11" s="230" t="str">
        <f t="shared" si="2"/>
        <v/>
      </c>
      <c r="AK11" s="232" t="str">
        <f t="shared" si="3"/>
        <v/>
      </c>
      <c r="AL11" s="229">
        <v>8</v>
      </c>
      <c r="AM11" s="230" t="str">
        <f t="shared" si="4"/>
        <v/>
      </c>
      <c r="AN11" s="230" t="str">
        <f t="shared" si="5"/>
        <v/>
      </c>
      <c r="AO11" s="229">
        <v>8</v>
      </c>
      <c r="AP11" s="230" t="str">
        <f t="shared" si="6"/>
        <v/>
      </c>
      <c r="AQ11" s="232" t="str">
        <f t="shared" si="7"/>
        <v/>
      </c>
      <c r="AR11" s="229">
        <v>8</v>
      </c>
      <c r="AS11" s="230" t="str">
        <f t="shared" si="8"/>
        <v/>
      </c>
      <c r="AT11" s="230" t="str">
        <f t="shared" si="9"/>
        <v/>
      </c>
      <c r="AU11" s="229">
        <v>8</v>
      </c>
      <c r="AV11" s="230" t="str">
        <f t="shared" si="10"/>
        <v/>
      </c>
      <c r="AW11" s="232" t="str">
        <f t="shared" si="11"/>
        <v/>
      </c>
    </row>
    <row r="12" spans="2:49" ht="15" customHeight="1" x14ac:dyDescent="0.25">
      <c r="G12" s="63"/>
      <c r="H12" s="52" t="s">
        <v>150</v>
      </c>
      <c r="I12" s="28">
        <f>COUNTIF(F:F,H12)</f>
        <v>0</v>
      </c>
      <c r="J12" s="29">
        <f>I12/SUM(I6:I8)</f>
        <v>0</v>
      </c>
      <c r="Q12" s="204"/>
      <c r="S12" s="225"/>
      <c r="T12" s="226"/>
      <c r="U12" s="227"/>
      <c r="V12" s="228"/>
      <c r="W12" s="225"/>
      <c r="X12" s="226"/>
      <c r="Y12" s="227"/>
      <c r="Z12" s="228"/>
      <c r="AA12" s="225"/>
      <c r="AB12" s="226"/>
      <c r="AC12" s="227"/>
      <c r="AD12" s="228"/>
      <c r="AF12" s="229">
        <v>9</v>
      </c>
      <c r="AG12" s="230" t="str">
        <f t="shared" si="0"/>
        <v/>
      </c>
      <c r="AH12" s="231" t="str">
        <f t="shared" si="1"/>
        <v/>
      </c>
      <c r="AI12" s="229">
        <v>9</v>
      </c>
      <c r="AJ12" s="230" t="str">
        <f t="shared" si="2"/>
        <v/>
      </c>
      <c r="AK12" s="232" t="str">
        <f t="shared" si="3"/>
        <v/>
      </c>
      <c r="AL12" s="229">
        <v>9</v>
      </c>
      <c r="AM12" s="230" t="str">
        <f t="shared" si="4"/>
        <v/>
      </c>
      <c r="AN12" s="230" t="str">
        <f t="shared" si="5"/>
        <v/>
      </c>
      <c r="AO12" s="229">
        <v>9</v>
      </c>
      <c r="AP12" s="230" t="str">
        <f t="shared" si="6"/>
        <v/>
      </c>
      <c r="AQ12" s="232" t="str">
        <f t="shared" si="7"/>
        <v/>
      </c>
      <c r="AR12" s="229">
        <v>9</v>
      </c>
      <c r="AS12" s="230" t="str">
        <f t="shared" si="8"/>
        <v/>
      </c>
      <c r="AT12" s="230" t="str">
        <f t="shared" si="9"/>
        <v/>
      </c>
      <c r="AU12" s="229">
        <v>9</v>
      </c>
      <c r="AV12" s="230" t="str">
        <f t="shared" si="10"/>
        <v/>
      </c>
      <c r="AW12" s="232" t="str">
        <f t="shared" si="11"/>
        <v/>
      </c>
    </row>
    <row r="13" spans="2:49" ht="15" customHeight="1" x14ac:dyDescent="0.25">
      <c r="G13" s="1"/>
      <c r="J13" s="25"/>
      <c r="Q13" s="204"/>
      <c r="S13" s="225"/>
      <c r="T13" s="226"/>
      <c r="U13" s="227"/>
      <c r="V13" s="228"/>
      <c r="W13" s="225"/>
      <c r="X13" s="226"/>
      <c r="Y13" s="227"/>
      <c r="Z13" s="228"/>
      <c r="AA13" s="225"/>
      <c r="AB13" s="226"/>
      <c r="AC13" s="227"/>
      <c r="AD13" s="228"/>
      <c r="AF13" s="229">
        <v>10</v>
      </c>
      <c r="AG13" s="230" t="str">
        <f t="shared" si="0"/>
        <v/>
      </c>
      <c r="AH13" s="231" t="str">
        <f t="shared" si="1"/>
        <v/>
      </c>
      <c r="AI13" s="229">
        <v>10</v>
      </c>
      <c r="AJ13" s="230" t="str">
        <f t="shared" si="2"/>
        <v/>
      </c>
      <c r="AK13" s="232" t="str">
        <f t="shared" si="3"/>
        <v/>
      </c>
      <c r="AL13" s="229">
        <v>10</v>
      </c>
      <c r="AM13" s="230" t="str">
        <f t="shared" si="4"/>
        <v/>
      </c>
      <c r="AN13" s="230" t="str">
        <f t="shared" si="5"/>
        <v/>
      </c>
      <c r="AO13" s="229">
        <v>10</v>
      </c>
      <c r="AP13" s="230" t="str">
        <f t="shared" si="6"/>
        <v/>
      </c>
      <c r="AQ13" s="232" t="str">
        <f t="shared" si="7"/>
        <v/>
      </c>
      <c r="AR13" s="229">
        <v>10</v>
      </c>
      <c r="AS13" s="230" t="str">
        <f t="shared" si="8"/>
        <v/>
      </c>
      <c r="AT13" s="230" t="str">
        <f t="shared" si="9"/>
        <v/>
      </c>
      <c r="AU13" s="229">
        <v>10</v>
      </c>
      <c r="AV13" s="230" t="str">
        <f t="shared" si="10"/>
        <v/>
      </c>
      <c r="AW13" s="232" t="str">
        <f t="shared" si="11"/>
        <v/>
      </c>
    </row>
    <row r="14" spans="2:49" ht="15" customHeight="1" x14ac:dyDescent="0.25">
      <c r="G14" s="14"/>
      <c r="H14" s="405" t="s">
        <v>21</v>
      </c>
      <c r="I14" s="405"/>
      <c r="J14" s="405"/>
      <c r="Q14" s="204"/>
      <c r="S14" s="225"/>
      <c r="T14" s="226"/>
      <c r="U14" s="227"/>
      <c r="V14" s="228"/>
      <c r="W14" s="225"/>
      <c r="X14" s="226"/>
      <c r="Y14" s="227"/>
      <c r="Z14" s="228"/>
      <c r="AA14" s="225"/>
      <c r="AB14" s="226"/>
      <c r="AC14" s="227"/>
      <c r="AD14" s="228"/>
      <c r="AF14" s="229">
        <v>11</v>
      </c>
      <c r="AG14" s="230" t="str">
        <f t="shared" si="0"/>
        <v/>
      </c>
      <c r="AH14" s="231" t="str">
        <f t="shared" si="1"/>
        <v/>
      </c>
      <c r="AI14" s="229">
        <v>11</v>
      </c>
      <c r="AJ14" s="230" t="str">
        <f t="shared" si="2"/>
        <v/>
      </c>
      <c r="AK14" s="232" t="str">
        <f t="shared" si="3"/>
        <v/>
      </c>
      <c r="AL14" s="229">
        <v>11</v>
      </c>
      <c r="AM14" s="230" t="str">
        <f t="shared" si="4"/>
        <v/>
      </c>
      <c r="AN14" s="230" t="str">
        <f t="shared" si="5"/>
        <v/>
      </c>
      <c r="AO14" s="229">
        <v>11</v>
      </c>
      <c r="AP14" s="230" t="str">
        <f t="shared" si="6"/>
        <v/>
      </c>
      <c r="AQ14" s="232" t="str">
        <f t="shared" si="7"/>
        <v/>
      </c>
      <c r="AR14" s="229">
        <v>11</v>
      </c>
      <c r="AS14" s="230" t="str">
        <f t="shared" si="8"/>
        <v/>
      </c>
      <c r="AT14" s="230" t="str">
        <f t="shared" si="9"/>
        <v/>
      </c>
      <c r="AU14" s="229">
        <v>11</v>
      </c>
      <c r="AV14" s="230" t="str">
        <f t="shared" si="10"/>
        <v/>
      </c>
      <c r="AW14" s="232" t="str">
        <f t="shared" si="11"/>
        <v/>
      </c>
    </row>
    <row r="15" spans="2:49" ht="15" customHeight="1" x14ac:dyDescent="0.25">
      <c r="C15" s="42"/>
      <c r="G15" s="265" t="s">
        <v>400</v>
      </c>
      <c r="H15" s="52" t="s">
        <v>62</v>
      </c>
      <c r="I15" s="28">
        <f>COUNTIFS($H$26:$H$64,"Prüfbericht",$I$26:$I$64,H15)</f>
        <v>0</v>
      </c>
      <c r="J15" s="29">
        <f t="shared" ref="J15:J20" si="12">I15/SUM($I$6:$I$8)</f>
        <v>0</v>
      </c>
      <c r="Q15" s="204"/>
      <c r="S15" s="225"/>
      <c r="T15" s="226"/>
      <c r="U15" s="227"/>
      <c r="V15" s="228"/>
      <c r="W15" s="225"/>
      <c r="X15" s="226"/>
      <c r="Y15" s="227"/>
      <c r="Z15" s="228"/>
      <c r="AA15" s="225"/>
      <c r="AB15" s="226"/>
      <c r="AC15" s="227"/>
      <c r="AD15" s="228"/>
      <c r="AF15" s="229">
        <v>12</v>
      </c>
      <c r="AG15" s="230" t="str">
        <f t="shared" si="0"/>
        <v/>
      </c>
      <c r="AH15" s="231" t="str">
        <f t="shared" si="1"/>
        <v/>
      </c>
      <c r="AI15" s="229">
        <v>12</v>
      </c>
      <c r="AJ15" s="230" t="str">
        <f t="shared" si="2"/>
        <v/>
      </c>
      <c r="AK15" s="232" t="str">
        <f t="shared" si="3"/>
        <v/>
      </c>
      <c r="AL15" s="229">
        <v>12</v>
      </c>
      <c r="AM15" s="230" t="str">
        <f t="shared" si="4"/>
        <v/>
      </c>
      <c r="AN15" s="230" t="str">
        <f t="shared" si="5"/>
        <v/>
      </c>
      <c r="AO15" s="229">
        <v>12</v>
      </c>
      <c r="AP15" s="230" t="str">
        <f t="shared" si="6"/>
        <v/>
      </c>
      <c r="AQ15" s="232" t="str">
        <f t="shared" si="7"/>
        <v/>
      </c>
      <c r="AR15" s="229">
        <v>12</v>
      </c>
      <c r="AS15" s="230" t="str">
        <f t="shared" si="8"/>
        <v/>
      </c>
      <c r="AT15" s="230" t="str">
        <f t="shared" si="9"/>
        <v/>
      </c>
      <c r="AU15" s="229">
        <v>12</v>
      </c>
      <c r="AV15" s="230" t="str">
        <f t="shared" si="10"/>
        <v/>
      </c>
      <c r="AW15" s="232" t="str">
        <f t="shared" si="11"/>
        <v/>
      </c>
    </row>
    <row r="16" spans="2:49" ht="15" customHeight="1" x14ac:dyDescent="0.25">
      <c r="C16" s="42"/>
      <c r="G16" s="265"/>
      <c r="H16" s="52" t="s">
        <v>66</v>
      </c>
      <c r="I16" s="28">
        <f>COUNTIFS($H$26:$H$64,"Prüfbericht",$I$26:$I$64,H16)</f>
        <v>0</v>
      </c>
      <c r="J16" s="29">
        <f t="shared" si="12"/>
        <v>0</v>
      </c>
      <c r="Q16" s="204"/>
      <c r="S16" s="225"/>
      <c r="T16" s="226"/>
      <c r="U16" s="227"/>
      <c r="V16" s="228"/>
      <c r="W16" s="225"/>
      <c r="X16" s="226"/>
      <c r="Y16" s="227"/>
      <c r="Z16" s="228"/>
      <c r="AA16" s="225"/>
      <c r="AB16" s="226"/>
      <c r="AC16" s="227"/>
      <c r="AD16" s="228"/>
      <c r="AF16" s="229">
        <v>13</v>
      </c>
      <c r="AG16" s="230" t="str">
        <f t="shared" si="0"/>
        <v/>
      </c>
      <c r="AH16" s="231" t="str">
        <f t="shared" si="1"/>
        <v/>
      </c>
      <c r="AI16" s="229">
        <v>13</v>
      </c>
      <c r="AJ16" s="230" t="str">
        <f t="shared" si="2"/>
        <v/>
      </c>
      <c r="AK16" s="232" t="str">
        <f t="shared" si="3"/>
        <v/>
      </c>
      <c r="AL16" s="229">
        <v>13</v>
      </c>
      <c r="AM16" s="230" t="str">
        <f t="shared" si="4"/>
        <v/>
      </c>
      <c r="AN16" s="230" t="str">
        <f t="shared" si="5"/>
        <v/>
      </c>
      <c r="AO16" s="229">
        <v>13</v>
      </c>
      <c r="AP16" s="230" t="str">
        <f t="shared" si="6"/>
        <v/>
      </c>
      <c r="AQ16" s="232" t="str">
        <f t="shared" si="7"/>
        <v/>
      </c>
      <c r="AR16" s="229">
        <v>13</v>
      </c>
      <c r="AS16" s="230" t="str">
        <f t="shared" si="8"/>
        <v/>
      </c>
      <c r="AT16" s="230" t="str">
        <f t="shared" si="9"/>
        <v/>
      </c>
      <c r="AU16" s="229">
        <v>13</v>
      </c>
      <c r="AV16" s="230" t="str">
        <f t="shared" si="10"/>
        <v/>
      </c>
      <c r="AW16" s="232" t="str">
        <f t="shared" si="11"/>
        <v/>
      </c>
    </row>
    <row r="17" spans="2:49" ht="15" customHeight="1" x14ac:dyDescent="0.3">
      <c r="B17" s="5"/>
      <c r="C17" s="5"/>
      <c r="G17" s="265"/>
      <c r="H17" s="67" t="s">
        <v>65</v>
      </c>
      <c r="I17" s="68">
        <f>COUNTIFS($H$26:$H$64,"Prüfbericht",$I$26:$I$64,H17)</f>
        <v>0</v>
      </c>
      <c r="J17" s="69">
        <f t="shared" si="12"/>
        <v>0</v>
      </c>
      <c r="Q17" s="204"/>
      <c r="S17" s="225"/>
      <c r="T17" s="226"/>
      <c r="U17" s="227"/>
      <c r="V17" s="228"/>
      <c r="W17" s="225"/>
      <c r="X17" s="226"/>
      <c r="Y17" s="227"/>
      <c r="Z17" s="228"/>
      <c r="AA17" s="225"/>
      <c r="AB17" s="226"/>
      <c r="AC17" s="227"/>
      <c r="AD17" s="228"/>
      <c r="AF17" s="229">
        <v>14</v>
      </c>
      <c r="AG17" s="230" t="str">
        <f t="shared" si="0"/>
        <v/>
      </c>
      <c r="AH17" s="231" t="str">
        <f t="shared" si="1"/>
        <v/>
      </c>
      <c r="AI17" s="229">
        <v>14</v>
      </c>
      <c r="AJ17" s="230" t="str">
        <f t="shared" si="2"/>
        <v/>
      </c>
      <c r="AK17" s="232" t="str">
        <f t="shared" si="3"/>
        <v/>
      </c>
      <c r="AL17" s="229">
        <v>14</v>
      </c>
      <c r="AM17" s="230" t="str">
        <f t="shared" si="4"/>
        <v/>
      </c>
      <c r="AN17" s="230" t="str">
        <f t="shared" si="5"/>
        <v/>
      </c>
      <c r="AO17" s="229">
        <v>14</v>
      </c>
      <c r="AP17" s="230" t="str">
        <f t="shared" si="6"/>
        <v/>
      </c>
      <c r="AQ17" s="232" t="str">
        <f t="shared" si="7"/>
        <v/>
      </c>
      <c r="AR17" s="229">
        <v>14</v>
      </c>
      <c r="AS17" s="230" t="str">
        <f t="shared" si="8"/>
        <v/>
      </c>
      <c r="AT17" s="230" t="str">
        <f t="shared" si="9"/>
        <v/>
      </c>
      <c r="AU17" s="229">
        <v>14</v>
      </c>
      <c r="AV17" s="230" t="str">
        <f t="shared" si="10"/>
        <v/>
      </c>
      <c r="AW17" s="232" t="str">
        <f t="shared" si="11"/>
        <v/>
      </c>
    </row>
    <row r="18" spans="2:49" ht="15" hidden="1" customHeight="1" x14ac:dyDescent="0.3">
      <c r="B18" s="5"/>
      <c r="C18" s="5"/>
      <c r="G18" s="265" t="s">
        <v>198</v>
      </c>
      <c r="H18" s="102" t="s">
        <v>62</v>
      </c>
      <c r="I18" s="103">
        <f>COUNTIFS($H$26:$H$64,"Auditbericht",$I$26:$I$64,H18)</f>
        <v>0</v>
      </c>
      <c r="J18" s="104">
        <f t="shared" si="12"/>
        <v>0</v>
      </c>
      <c r="Q18" s="204"/>
      <c r="S18" s="225"/>
      <c r="T18" s="226"/>
      <c r="U18" s="227"/>
      <c r="V18" s="228"/>
      <c r="W18" s="225"/>
      <c r="X18" s="226"/>
      <c r="Y18" s="227"/>
      <c r="Z18" s="228"/>
      <c r="AA18" s="225"/>
      <c r="AB18" s="226"/>
      <c r="AC18" s="227"/>
      <c r="AD18" s="228"/>
      <c r="AF18" s="229">
        <v>15</v>
      </c>
      <c r="AG18" s="230" t="str">
        <f t="shared" si="0"/>
        <v/>
      </c>
      <c r="AH18" s="231" t="str">
        <f t="shared" si="1"/>
        <v/>
      </c>
      <c r="AI18" s="229">
        <v>15</v>
      </c>
      <c r="AJ18" s="230" t="str">
        <f t="shared" si="2"/>
        <v/>
      </c>
      <c r="AK18" s="232" t="str">
        <f t="shared" si="3"/>
        <v/>
      </c>
      <c r="AL18" s="229">
        <v>15</v>
      </c>
      <c r="AM18" s="230" t="str">
        <f t="shared" si="4"/>
        <v/>
      </c>
      <c r="AN18" s="230" t="str">
        <f t="shared" si="5"/>
        <v/>
      </c>
      <c r="AO18" s="229">
        <v>15</v>
      </c>
      <c r="AP18" s="230" t="str">
        <f t="shared" si="6"/>
        <v/>
      </c>
      <c r="AQ18" s="232" t="str">
        <f t="shared" si="7"/>
        <v/>
      </c>
      <c r="AR18" s="229">
        <v>15</v>
      </c>
      <c r="AS18" s="230" t="str">
        <f t="shared" si="8"/>
        <v/>
      </c>
      <c r="AT18" s="230" t="str">
        <f t="shared" si="9"/>
        <v/>
      </c>
      <c r="AU18" s="229">
        <v>15</v>
      </c>
      <c r="AV18" s="230" t="str">
        <f t="shared" si="10"/>
        <v/>
      </c>
      <c r="AW18" s="232" t="str">
        <f t="shared" si="11"/>
        <v/>
      </c>
    </row>
    <row r="19" spans="2:49" ht="15" hidden="1" customHeight="1" x14ac:dyDescent="0.3">
      <c r="B19" s="5"/>
      <c r="C19" s="5"/>
      <c r="G19" s="117"/>
      <c r="H19" s="52" t="s">
        <v>66</v>
      </c>
      <c r="I19" s="28">
        <f>COUNTIFS($H$26:$H$64,"Auditbericht",$I$26:$I$64,H19)</f>
        <v>0</v>
      </c>
      <c r="J19" s="29">
        <f t="shared" si="12"/>
        <v>0</v>
      </c>
      <c r="Q19" s="204"/>
      <c r="S19" s="225"/>
      <c r="T19" s="226"/>
      <c r="U19" s="227"/>
      <c r="V19" s="228"/>
      <c r="W19" s="225"/>
      <c r="X19" s="226"/>
      <c r="Y19" s="227"/>
      <c r="Z19" s="228"/>
      <c r="AA19" s="225"/>
      <c r="AB19" s="226"/>
      <c r="AC19" s="227"/>
      <c r="AD19" s="228"/>
      <c r="AF19" s="229">
        <v>16</v>
      </c>
      <c r="AG19" s="230" t="str">
        <f t="shared" si="0"/>
        <v/>
      </c>
      <c r="AH19" s="231" t="str">
        <f t="shared" si="1"/>
        <v/>
      </c>
      <c r="AI19" s="229">
        <v>16</v>
      </c>
      <c r="AJ19" s="230" t="str">
        <f t="shared" si="2"/>
        <v/>
      </c>
      <c r="AK19" s="232" t="str">
        <f t="shared" si="3"/>
        <v/>
      </c>
      <c r="AL19" s="229">
        <v>16</v>
      </c>
      <c r="AM19" s="230" t="str">
        <f t="shared" si="4"/>
        <v/>
      </c>
      <c r="AN19" s="230" t="str">
        <f t="shared" si="5"/>
        <v/>
      </c>
      <c r="AO19" s="229">
        <v>16</v>
      </c>
      <c r="AP19" s="230" t="str">
        <f t="shared" si="6"/>
        <v/>
      </c>
      <c r="AQ19" s="232" t="str">
        <f t="shared" si="7"/>
        <v/>
      </c>
      <c r="AR19" s="229">
        <v>16</v>
      </c>
      <c r="AS19" s="230" t="str">
        <f t="shared" si="8"/>
        <v/>
      </c>
      <c r="AT19" s="230" t="str">
        <f t="shared" si="9"/>
        <v/>
      </c>
      <c r="AU19" s="229">
        <v>16</v>
      </c>
      <c r="AV19" s="230" t="str">
        <f t="shared" si="10"/>
        <v/>
      </c>
      <c r="AW19" s="232" t="str">
        <f t="shared" si="11"/>
        <v/>
      </c>
    </row>
    <row r="20" spans="2:49" ht="15" hidden="1" customHeight="1" x14ac:dyDescent="0.3">
      <c r="B20" s="5"/>
      <c r="C20" s="5"/>
      <c r="G20" s="118"/>
      <c r="H20" s="52" t="s">
        <v>65</v>
      </c>
      <c r="I20" s="28">
        <f>COUNTIFS($H$26:$H$64,"Auditbericht",$I$26:$I$64,H20)</f>
        <v>0</v>
      </c>
      <c r="J20" s="29">
        <f t="shared" si="12"/>
        <v>0</v>
      </c>
      <c r="Q20" s="204"/>
      <c r="S20" s="225"/>
      <c r="T20" s="226"/>
      <c r="U20" s="227"/>
      <c r="V20" s="228"/>
      <c r="W20" s="225"/>
      <c r="X20" s="226"/>
      <c r="Y20" s="227"/>
      <c r="Z20" s="228"/>
      <c r="AA20" s="225"/>
      <c r="AB20" s="226"/>
      <c r="AC20" s="227"/>
      <c r="AD20" s="228"/>
      <c r="AF20" s="229">
        <v>17</v>
      </c>
      <c r="AG20" s="230" t="str">
        <f t="shared" si="0"/>
        <v/>
      </c>
      <c r="AH20" s="231" t="str">
        <f t="shared" si="1"/>
        <v/>
      </c>
      <c r="AI20" s="229">
        <v>17</v>
      </c>
      <c r="AJ20" s="230" t="str">
        <f t="shared" si="2"/>
        <v/>
      </c>
      <c r="AK20" s="232" t="str">
        <f t="shared" si="3"/>
        <v/>
      </c>
      <c r="AL20" s="229">
        <v>17</v>
      </c>
      <c r="AM20" s="230" t="str">
        <f t="shared" si="4"/>
        <v/>
      </c>
      <c r="AN20" s="230" t="str">
        <f t="shared" si="5"/>
        <v/>
      </c>
      <c r="AO20" s="229">
        <v>17</v>
      </c>
      <c r="AP20" s="230" t="str">
        <f t="shared" si="6"/>
        <v/>
      </c>
      <c r="AQ20" s="232" t="str">
        <f t="shared" si="7"/>
        <v/>
      </c>
      <c r="AR20" s="229">
        <v>17</v>
      </c>
      <c r="AS20" s="230" t="str">
        <f t="shared" si="8"/>
        <v/>
      </c>
      <c r="AT20" s="230" t="str">
        <f t="shared" si="9"/>
        <v/>
      </c>
      <c r="AU20" s="229">
        <v>17</v>
      </c>
      <c r="AV20" s="230" t="str">
        <f t="shared" si="10"/>
        <v/>
      </c>
      <c r="AW20" s="232" t="str">
        <f t="shared" si="11"/>
        <v/>
      </c>
    </row>
    <row r="21" spans="2:49" ht="15" customHeight="1" x14ac:dyDescent="0.3">
      <c r="B21" s="5" t="s">
        <v>86</v>
      </c>
      <c r="C21" s="5"/>
      <c r="Q21" s="204"/>
      <c r="S21" s="225"/>
      <c r="T21" s="226"/>
      <c r="U21" s="227"/>
      <c r="V21" s="228"/>
      <c r="W21" s="225"/>
      <c r="X21" s="226"/>
      <c r="Y21" s="227"/>
      <c r="Z21" s="228"/>
      <c r="AA21" s="225"/>
      <c r="AB21" s="226"/>
      <c r="AC21" s="227"/>
      <c r="AD21" s="228"/>
      <c r="AF21" s="229">
        <v>18</v>
      </c>
      <c r="AG21" s="230" t="str">
        <f t="shared" si="0"/>
        <v/>
      </c>
      <c r="AH21" s="231" t="str">
        <f t="shared" si="1"/>
        <v/>
      </c>
      <c r="AI21" s="229">
        <v>18</v>
      </c>
      <c r="AJ21" s="230" t="str">
        <f t="shared" si="2"/>
        <v/>
      </c>
      <c r="AK21" s="232" t="str">
        <f t="shared" si="3"/>
        <v/>
      </c>
      <c r="AL21" s="229">
        <v>18</v>
      </c>
      <c r="AM21" s="230" t="str">
        <f t="shared" si="4"/>
        <v/>
      </c>
      <c r="AN21" s="230" t="str">
        <f t="shared" si="5"/>
        <v/>
      </c>
      <c r="AO21" s="229">
        <v>18</v>
      </c>
      <c r="AP21" s="230" t="str">
        <f t="shared" si="6"/>
        <v/>
      </c>
      <c r="AQ21" s="232" t="str">
        <f t="shared" si="7"/>
        <v/>
      </c>
      <c r="AR21" s="229">
        <v>18</v>
      </c>
      <c r="AS21" s="230" t="str">
        <f t="shared" si="8"/>
        <v/>
      </c>
      <c r="AT21" s="230" t="str">
        <f t="shared" si="9"/>
        <v/>
      </c>
      <c r="AU21" s="229">
        <v>18</v>
      </c>
      <c r="AV21" s="230" t="str">
        <f t="shared" si="10"/>
        <v/>
      </c>
      <c r="AW21" s="232" t="str">
        <f t="shared" si="11"/>
        <v/>
      </c>
    </row>
    <row r="22" spans="2:49" ht="15" customHeight="1" x14ac:dyDescent="0.3">
      <c r="C22" s="5"/>
      <c r="Q22" s="204"/>
      <c r="S22" s="225"/>
      <c r="T22" s="226"/>
      <c r="U22" s="227"/>
      <c r="V22" s="228"/>
      <c r="W22" s="225"/>
      <c r="X22" s="226"/>
      <c r="Y22" s="227"/>
      <c r="Z22" s="228"/>
      <c r="AA22" s="225"/>
      <c r="AB22" s="226"/>
      <c r="AC22" s="227"/>
      <c r="AD22" s="228"/>
    </row>
    <row r="23" spans="2:49" ht="50.25" customHeight="1" x14ac:dyDescent="0.25">
      <c r="D23" s="406" t="s">
        <v>200</v>
      </c>
      <c r="E23" s="406"/>
      <c r="F23" s="406"/>
      <c r="G23" s="406"/>
      <c r="H23" s="406" t="s">
        <v>260</v>
      </c>
      <c r="I23" s="406"/>
      <c r="J23" s="406"/>
      <c r="Q23" s="204"/>
      <c r="S23" s="225"/>
      <c r="T23" s="226"/>
      <c r="U23" s="227"/>
      <c r="V23" s="228"/>
      <c r="W23" s="225"/>
      <c r="X23" s="226"/>
      <c r="Y23" s="227"/>
      <c r="Z23" s="228"/>
      <c r="AA23" s="225"/>
      <c r="AB23" s="226"/>
      <c r="AC23" s="227"/>
      <c r="AD23" s="228"/>
    </row>
    <row r="24" spans="2:49" ht="15" customHeight="1" x14ac:dyDescent="0.25">
      <c r="B24" s="388" t="s">
        <v>39</v>
      </c>
      <c r="C24" s="388" t="s">
        <v>40</v>
      </c>
      <c r="D24" s="388" t="s">
        <v>143</v>
      </c>
      <c r="E24" s="388" t="s">
        <v>282</v>
      </c>
      <c r="F24" s="388"/>
      <c r="G24" s="388" t="s">
        <v>18</v>
      </c>
      <c r="H24" s="388" t="s">
        <v>181</v>
      </c>
      <c r="I24" s="388"/>
      <c r="J24" s="388" t="s">
        <v>22</v>
      </c>
      <c r="Q24" s="204"/>
      <c r="S24" s="225"/>
      <c r="T24" s="226"/>
      <c r="U24" s="227"/>
      <c r="V24" s="228"/>
      <c r="W24" s="225"/>
      <c r="X24" s="226"/>
      <c r="Y24" s="227"/>
      <c r="Z24" s="228"/>
      <c r="AA24" s="225"/>
      <c r="AB24" s="226"/>
      <c r="AC24" s="227"/>
      <c r="AD24" s="228"/>
    </row>
    <row r="25" spans="2:49" ht="120" customHeight="1" x14ac:dyDescent="0.25">
      <c r="B25" s="388"/>
      <c r="C25" s="388"/>
      <c r="D25" s="388"/>
      <c r="E25" s="73" t="s">
        <v>202</v>
      </c>
      <c r="F25" s="73" t="s">
        <v>203</v>
      </c>
      <c r="G25" s="388"/>
      <c r="H25" s="388"/>
      <c r="I25" s="388"/>
      <c r="J25" s="388"/>
      <c r="Q25" s="204"/>
      <c r="S25" s="225"/>
      <c r="T25" s="226"/>
      <c r="U25" s="227"/>
      <c r="V25" s="228"/>
      <c r="W25" s="225"/>
      <c r="X25" s="226"/>
      <c r="Y25" s="227"/>
      <c r="Z25" s="228"/>
      <c r="AA25" s="225"/>
      <c r="AB25" s="226"/>
      <c r="AC25" s="227"/>
      <c r="AD25" s="228"/>
    </row>
    <row r="26" spans="2:49" x14ac:dyDescent="0.25">
      <c r="B26" s="389" t="s">
        <v>23</v>
      </c>
      <c r="C26" s="385" t="s">
        <v>195</v>
      </c>
      <c r="D26" s="379"/>
      <c r="E26" s="381"/>
      <c r="F26" s="384" t="str">
        <f>IF(E26="","",IF(E26="ja","Anforderung erfüllt","Anforderung nicht erfüllt"))</f>
        <v/>
      </c>
      <c r="G26" s="383"/>
      <c r="H26" s="85" t="s">
        <v>182</v>
      </c>
      <c r="I26" s="74"/>
      <c r="J26" s="75"/>
      <c r="P26" s="211" t="s">
        <v>23</v>
      </c>
      <c r="Q26" s="204" t="str">
        <f>IF(AND(D26="",E26=""),"nicht bearbeitet",IF(OR(D26="",E26="",AND(F26="Anforderung nicht erfüllt",G26="")),"teilweise bearbeitet","bearbeitet"))</f>
        <v>nicht bearbeitet</v>
      </c>
      <c r="S26" s="229" t="str">
        <f t="shared" ref="S26:S59" si="13">IF(AND($H26="Vorabbewertung",$I26="Hinweis"),"Hinweis",IF(AND($H26="Vorabbewertung",$I26="Abweichung"),"Abweichung",""))</f>
        <v/>
      </c>
      <c r="T26" s="234" t="str">
        <f>IF(S26&lt;&gt;"",CONCATENATE(S26," ",COUNTIF($S$1:S25,S26)+1),"")</f>
        <v/>
      </c>
      <c r="U26" s="230" t="str">
        <f>IF(S26&lt;&gt;"",$P26,"")</f>
        <v/>
      </c>
      <c r="V26" s="232" t="str">
        <f>IF(S26&lt;&gt;"",$J26,"")</f>
        <v/>
      </c>
      <c r="W26" s="229" t="str">
        <f t="shared" ref="W26:W59" si="14">IF(AND($H26="Auditbericht",$I26="Hinweis"),"Hinweis",IF(AND($H26="Auditbericht",$I26="Abweichung"),"Abweichung",""))</f>
        <v/>
      </c>
      <c r="X26" s="234" t="str">
        <f>IF(W26&lt;&gt;"",CONCATENATE(W26," ",COUNTIF(W$1:W25,W26)+1),"")</f>
        <v/>
      </c>
      <c r="Y26" s="230" t="str">
        <f>IF(W26&lt;&gt;"",$P26,"")</f>
        <v/>
      </c>
      <c r="Z26" s="232" t="str">
        <f>IF(W26&lt;&gt;"",$J26,"")</f>
        <v/>
      </c>
      <c r="AA26" s="229" t="str">
        <f>IF(AND($H26="Prüfbericht",$I26="Hinweis"),"Hinweis",IF(AND($H26="Prüfbericht",$I26="Abweichung"),"Abweichung",""))</f>
        <v/>
      </c>
      <c r="AB26" s="234" t="str">
        <f>IF(AA26&lt;&gt;"",CONCATENATE(AA26," ",COUNTIF(AA$1:AA25,AA26)+1),"")</f>
        <v/>
      </c>
      <c r="AC26" s="230" t="str">
        <f>IF(AA26&lt;&gt;"",$P26,"")</f>
        <v/>
      </c>
      <c r="AD26" s="232" t="str">
        <f>IF(AA26&lt;&gt;"",$J26,"")</f>
        <v/>
      </c>
    </row>
    <row r="27" spans="2:49" x14ac:dyDescent="0.25">
      <c r="B27" s="389"/>
      <c r="C27" s="385"/>
      <c r="D27" s="380"/>
      <c r="E27" s="382"/>
      <c r="F27" s="384"/>
      <c r="G27" s="383"/>
      <c r="H27" s="85" t="s">
        <v>183</v>
      </c>
      <c r="I27" s="74"/>
      <c r="J27" s="75"/>
      <c r="P27" s="211" t="s">
        <v>23</v>
      </c>
      <c r="Q27" s="204"/>
      <c r="S27" s="229" t="str">
        <f t="shared" si="13"/>
        <v/>
      </c>
      <c r="T27" s="234" t="str">
        <f>IF(S27&lt;&gt;"",CONCATENATE(S27," ",COUNTIF($S$1:S26,S27)+1),"")</f>
        <v/>
      </c>
      <c r="U27" s="230" t="str">
        <f>IF(S27&lt;&gt;"",$P27,"")</f>
        <v/>
      </c>
      <c r="V27" s="232" t="str">
        <f>IF(S27&lt;&gt;"",$J27,"")</f>
        <v/>
      </c>
      <c r="W27" s="229" t="str">
        <f t="shared" si="14"/>
        <v/>
      </c>
      <c r="X27" s="234" t="str">
        <f>IF(W27&lt;&gt;"",CONCATENATE(W27," ",COUNTIF(W$1:W26,W27)+1),"")</f>
        <v/>
      </c>
      <c r="Y27" s="230" t="str">
        <f>IF(W27&lt;&gt;"",$P27,"")</f>
        <v/>
      </c>
      <c r="Z27" s="232" t="str">
        <f>IF(W27&lt;&gt;"",$J27,"")</f>
        <v/>
      </c>
      <c r="AA27" s="229" t="str">
        <f t="shared" ref="AA27:AA59" si="15">IF(AND($H27="Prüfbericht",$I27="Hinweis"),"Hinweis",IF(AND($H27="Prüfbericht",$I27="Abweichung"),"Abweichung",""))</f>
        <v/>
      </c>
      <c r="AB27" s="234" t="str">
        <f>IF(AA27&lt;&gt;"",CONCATENATE(AA27," ",COUNTIF(AA$1:AA26,AA27)+1),"")</f>
        <v/>
      </c>
      <c r="AC27" s="230" t="str">
        <f>IF(AA27&lt;&gt;"",$P27,"")</f>
        <v/>
      </c>
      <c r="AD27" s="232" t="str">
        <f>IF(AA27&lt;&gt;"",$J27,"")</f>
        <v/>
      </c>
    </row>
    <row r="28" spans="2:49" x14ac:dyDescent="0.25">
      <c r="B28" s="389" t="s">
        <v>152</v>
      </c>
      <c r="C28" s="385" t="s">
        <v>380</v>
      </c>
      <c r="D28" s="379"/>
      <c r="E28" s="381"/>
      <c r="F28" s="384" t="str">
        <f>IF(E28="","",IF(E28="ja","Anforderung erfüllt","Anforderung nicht erfüllt"))</f>
        <v/>
      </c>
      <c r="G28" s="383"/>
      <c r="H28" s="85" t="str">
        <f>H$26</f>
        <v>Vorabbewertung</v>
      </c>
      <c r="I28" s="74"/>
      <c r="J28" s="75"/>
      <c r="P28" s="211" t="s">
        <v>152</v>
      </c>
      <c r="Q28" s="204" t="str">
        <f>IF(AND(D28="",E28=""),"nicht bearbeitet",IF(OR(D28="",E28="",AND(F28="Anforderung nicht erfüllt",G28="")),"teilweise bearbeitet","bearbeitet"))</f>
        <v>nicht bearbeitet</v>
      </c>
      <c r="S28" s="229" t="str">
        <f t="shared" si="13"/>
        <v/>
      </c>
      <c r="T28" s="234" t="str">
        <f>IF(S28&lt;&gt;"",CONCATENATE(S28," ",COUNTIF($S$1:S27,S28)+1),"")</f>
        <v/>
      </c>
      <c r="U28" s="230" t="str">
        <f t="shared" ref="U28:U59" si="16">IF(S28&lt;&gt;"",$P28,"")</f>
        <v/>
      </c>
      <c r="V28" s="232" t="str">
        <f t="shared" ref="V28:V59" si="17">IF(S28&lt;&gt;"",$J28,"")</f>
        <v/>
      </c>
      <c r="W28" s="229" t="str">
        <f t="shared" si="14"/>
        <v/>
      </c>
      <c r="X28" s="234" t="str">
        <f>IF(W28&lt;&gt;"",CONCATENATE(W28," ",COUNTIF(W$1:W27,W28)+1),"")</f>
        <v/>
      </c>
      <c r="Y28" s="230" t="str">
        <f t="shared" ref="Y28:Y59" si="18">IF(W28&lt;&gt;"",$P28,"")</f>
        <v/>
      </c>
      <c r="Z28" s="232" t="str">
        <f t="shared" ref="Z28:Z59" si="19">IF(W28&lt;&gt;"",$J28,"")</f>
        <v/>
      </c>
      <c r="AA28" s="229" t="str">
        <f t="shared" si="15"/>
        <v/>
      </c>
      <c r="AB28" s="234" t="str">
        <f>IF(AA28&lt;&gt;"",CONCATENATE(AA28," ",COUNTIF(AA$1:AA27,AA28)+1),"")</f>
        <v/>
      </c>
      <c r="AC28" s="230" t="str">
        <f t="shared" ref="AC28:AC51" si="20">IF(AA28&lt;&gt;"",$P28,"")</f>
        <v/>
      </c>
      <c r="AD28" s="232" t="str">
        <f t="shared" ref="AD28:AD51" si="21">IF(AA28&lt;&gt;"",$J28,"")</f>
        <v/>
      </c>
    </row>
    <row r="29" spans="2:49" x14ac:dyDescent="0.25">
      <c r="B29" s="389"/>
      <c r="C29" s="385"/>
      <c r="D29" s="380"/>
      <c r="E29" s="382"/>
      <c r="F29" s="384"/>
      <c r="G29" s="383"/>
      <c r="H29" s="85" t="str">
        <f>H$27</f>
        <v>Auditbericht</v>
      </c>
      <c r="I29" s="74"/>
      <c r="J29" s="75"/>
      <c r="P29" s="211" t="s">
        <v>152</v>
      </c>
      <c r="Q29" s="204"/>
      <c r="S29" s="229" t="str">
        <f t="shared" si="13"/>
        <v/>
      </c>
      <c r="T29" s="234" t="str">
        <f>IF(S29&lt;&gt;"",CONCATENATE(S29," ",COUNTIF($S$1:S28,S29)+1),"")</f>
        <v/>
      </c>
      <c r="U29" s="230" t="str">
        <f t="shared" si="16"/>
        <v/>
      </c>
      <c r="V29" s="232" t="str">
        <f t="shared" si="17"/>
        <v/>
      </c>
      <c r="W29" s="229" t="str">
        <f t="shared" si="14"/>
        <v/>
      </c>
      <c r="X29" s="234" t="str">
        <f>IF(W29&lt;&gt;"",CONCATENATE(W29," ",COUNTIF(W$1:W28,W29)+1),"")</f>
        <v/>
      </c>
      <c r="Y29" s="230" t="str">
        <f t="shared" si="18"/>
        <v/>
      </c>
      <c r="Z29" s="232" t="str">
        <f t="shared" si="19"/>
        <v/>
      </c>
      <c r="AA29" s="229" t="str">
        <f t="shared" si="15"/>
        <v/>
      </c>
      <c r="AB29" s="234" t="str">
        <f>IF(AA29&lt;&gt;"",CONCATENATE(AA29," ",COUNTIF(AA$1:AA28,AA29)+1),"")</f>
        <v/>
      </c>
      <c r="AC29" s="230" t="str">
        <f t="shared" si="20"/>
        <v/>
      </c>
      <c r="AD29" s="232" t="str">
        <f t="shared" si="21"/>
        <v/>
      </c>
    </row>
    <row r="30" spans="2:49" x14ac:dyDescent="0.25">
      <c r="B30" s="389" t="s">
        <v>24</v>
      </c>
      <c r="C30" s="385" t="s">
        <v>387</v>
      </c>
      <c r="D30" s="379"/>
      <c r="E30" s="381"/>
      <c r="F30" s="384" t="str">
        <f>IF(E30="","",IF(E30="ja","Anforderung erfüllt","Anforderung nicht erfüllt"))</f>
        <v/>
      </c>
      <c r="G30" s="383"/>
      <c r="H30" s="85" t="str">
        <f>H$26</f>
        <v>Vorabbewertung</v>
      </c>
      <c r="I30" s="74"/>
      <c r="J30" s="75"/>
      <c r="P30" s="211" t="s">
        <v>24</v>
      </c>
      <c r="Q30" s="204" t="str">
        <f>IF(AND(D30="",E30=""),"nicht bearbeitet",IF(OR(D30="",E30="",AND(F30="Anforderung nicht erfüllt",G30="")),"teilweise bearbeitet","bearbeitet"))</f>
        <v>nicht bearbeitet</v>
      </c>
      <c r="S30" s="229" t="str">
        <f t="shared" si="13"/>
        <v/>
      </c>
      <c r="T30" s="234" t="str">
        <f>IF(S30&lt;&gt;"",CONCATENATE(S30," ",COUNTIF($S$1:S29,S30)+1),"")</f>
        <v/>
      </c>
      <c r="U30" s="230" t="str">
        <f t="shared" si="16"/>
        <v/>
      </c>
      <c r="V30" s="232" t="str">
        <f t="shared" si="17"/>
        <v/>
      </c>
      <c r="W30" s="229" t="str">
        <f t="shared" si="14"/>
        <v/>
      </c>
      <c r="X30" s="234" t="str">
        <f>IF(W30&lt;&gt;"",CONCATENATE(W30," ",COUNTIF(W$1:W29,W30)+1),"")</f>
        <v/>
      </c>
      <c r="Y30" s="230" t="str">
        <f t="shared" si="18"/>
        <v/>
      </c>
      <c r="Z30" s="232" t="str">
        <f t="shared" si="19"/>
        <v/>
      </c>
      <c r="AA30" s="229" t="str">
        <f t="shared" si="15"/>
        <v/>
      </c>
      <c r="AB30" s="234" t="str">
        <f>IF(AA30&lt;&gt;"",CONCATENATE(AA30," ",COUNTIF(AA$1:AA29,AA30)+1),"")</f>
        <v/>
      </c>
      <c r="AC30" s="230" t="str">
        <f t="shared" si="20"/>
        <v/>
      </c>
      <c r="AD30" s="232" t="str">
        <f t="shared" si="21"/>
        <v/>
      </c>
    </row>
    <row r="31" spans="2:49" x14ac:dyDescent="0.25">
      <c r="B31" s="389"/>
      <c r="C31" s="385"/>
      <c r="D31" s="380"/>
      <c r="E31" s="382"/>
      <c r="F31" s="384"/>
      <c r="G31" s="383"/>
      <c r="H31" s="85" t="str">
        <f>H$27</f>
        <v>Auditbericht</v>
      </c>
      <c r="I31" s="74"/>
      <c r="J31" s="75"/>
      <c r="P31" s="211" t="s">
        <v>24</v>
      </c>
      <c r="Q31" s="204"/>
      <c r="S31" s="229" t="str">
        <f t="shared" si="13"/>
        <v/>
      </c>
      <c r="T31" s="234" t="str">
        <f>IF(S31&lt;&gt;"",CONCATENATE(S31," ",COUNTIF($S$1:S30,S31)+1),"")</f>
        <v/>
      </c>
      <c r="U31" s="230" t="str">
        <f t="shared" si="16"/>
        <v/>
      </c>
      <c r="V31" s="232" t="str">
        <f t="shared" si="17"/>
        <v/>
      </c>
      <c r="W31" s="229" t="str">
        <f t="shared" si="14"/>
        <v/>
      </c>
      <c r="X31" s="234" t="str">
        <f>IF(W31&lt;&gt;"",CONCATENATE(W31," ",COUNTIF(W$1:W30,W31)+1),"")</f>
        <v/>
      </c>
      <c r="Y31" s="230" t="str">
        <f t="shared" si="18"/>
        <v/>
      </c>
      <c r="Z31" s="232" t="str">
        <f t="shared" si="19"/>
        <v/>
      </c>
      <c r="AA31" s="229" t="str">
        <f t="shared" si="15"/>
        <v/>
      </c>
      <c r="AB31" s="234" t="str">
        <f>IF(AA31&lt;&gt;"",CONCATENATE(AA31," ",COUNTIF(AA$1:AA30,AA31)+1),"")</f>
        <v/>
      </c>
      <c r="AC31" s="230" t="str">
        <f t="shared" si="20"/>
        <v/>
      </c>
      <c r="AD31" s="232" t="str">
        <f t="shared" si="21"/>
        <v/>
      </c>
    </row>
    <row r="32" spans="2:49" x14ac:dyDescent="0.25">
      <c r="B32" s="389" t="s">
        <v>26</v>
      </c>
      <c r="C32" s="385" t="s">
        <v>27</v>
      </c>
      <c r="D32" s="379"/>
      <c r="E32" s="381"/>
      <c r="F32" s="384" t="str">
        <f>IF(E32="","",IF(E32="ja","Anforderung erfüllt","Anforderung nicht erfüllt"))</f>
        <v/>
      </c>
      <c r="G32" s="383"/>
      <c r="H32" s="85" t="str">
        <f>H$26</f>
        <v>Vorabbewertung</v>
      </c>
      <c r="I32" s="74"/>
      <c r="J32" s="75"/>
      <c r="P32" s="211" t="s">
        <v>26</v>
      </c>
      <c r="Q32" s="204" t="str">
        <f>IF(AND(D32="",E32=""),"nicht bearbeitet",IF(OR(D32="",E32="",AND(F32="Anforderung nicht erfüllt",G32="")),"teilweise bearbeitet","bearbeitet"))</f>
        <v>nicht bearbeitet</v>
      </c>
      <c r="S32" s="229" t="str">
        <f t="shared" si="13"/>
        <v/>
      </c>
      <c r="T32" s="234" t="str">
        <f>IF(S32&lt;&gt;"",CONCATENATE(S32," ",COUNTIF($S$1:S31,S32)+1),"")</f>
        <v/>
      </c>
      <c r="U32" s="230" t="str">
        <f t="shared" si="16"/>
        <v/>
      </c>
      <c r="V32" s="232" t="str">
        <f t="shared" si="17"/>
        <v/>
      </c>
      <c r="W32" s="229" t="str">
        <f t="shared" si="14"/>
        <v/>
      </c>
      <c r="X32" s="234" t="str">
        <f>IF(W32&lt;&gt;"",CONCATENATE(W32," ",COUNTIF(W$1:W31,W32)+1),"")</f>
        <v/>
      </c>
      <c r="Y32" s="230" t="str">
        <f t="shared" si="18"/>
        <v/>
      </c>
      <c r="Z32" s="232" t="str">
        <f t="shared" si="19"/>
        <v/>
      </c>
      <c r="AA32" s="229" t="str">
        <f t="shared" si="15"/>
        <v/>
      </c>
      <c r="AB32" s="234" t="str">
        <f>IF(AA32&lt;&gt;"",CONCATENATE(AA32," ",COUNTIF(AA$1:AA31,AA32)+1),"")</f>
        <v/>
      </c>
      <c r="AC32" s="230" t="str">
        <f t="shared" si="20"/>
        <v/>
      </c>
      <c r="AD32" s="232" t="str">
        <f t="shared" si="21"/>
        <v/>
      </c>
    </row>
    <row r="33" spans="2:30" x14ac:dyDescent="0.25">
      <c r="B33" s="389"/>
      <c r="C33" s="385"/>
      <c r="D33" s="380"/>
      <c r="E33" s="382"/>
      <c r="F33" s="384"/>
      <c r="G33" s="383"/>
      <c r="H33" s="85" t="str">
        <f>H$27</f>
        <v>Auditbericht</v>
      </c>
      <c r="I33" s="74"/>
      <c r="J33" s="75"/>
      <c r="P33" s="211" t="s">
        <v>26</v>
      </c>
      <c r="Q33" s="204"/>
      <c r="S33" s="229" t="str">
        <f t="shared" si="13"/>
        <v/>
      </c>
      <c r="T33" s="234" t="str">
        <f>IF(S33&lt;&gt;"",CONCATENATE(S33," ",COUNTIF($S$1:S32,S33)+1),"")</f>
        <v/>
      </c>
      <c r="U33" s="230" t="str">
        <f t="shared" si="16"/>
        <v/>
      </c>
      <c r="V33" s="232" t="str">
        <f t="shared" si="17"/>
        <v/>
      </c>
      <c r="W33" s="229" t="str">
        <f t="shared" si="14"/>
        <v/>
      </c>
      <c r="X33" s="234" t="str">
        <f>IF(W33&lt;&gt;"",CONCATENATE(W33," ",COUNTIF(W$1:W32,W33)+1),"")</f>
        <v/>
      </c>
      <c r="Y33" s="230" t="str">
        <f t="shared" si="18"/>
        <v/>
      </c>
      <c r="Z33" s="232" t="str">
        <f t="shared" si="19"/>
        <v/>
      </c>
      <c r="AA33" s="229" t="str">
        <f t="shared" si="15"/>
        <v/>
      </c>
      <c r="AB33" s="234" t="str">
        <f>IF(AA33&lt;&gt;"",CONCATENATE(AA33," ",COUNTIF(AA$1:AA32,AA33)+1),"")</f>
        <v/>
      </c>
      <c r="AC33" s="230" t="str">
        <f t="shared" si="20"/>
        <v/>
      </c>
      <c r="AD33" s="232" t="str">
        <f t="shared" si="21"/>
        <v/>
      </c>
    </row>
    <row r="34" spans="2:30" x14ac:dyDescent="0.25">
      <c r="B34" s="389" t="s">
        <v>153</v>
      </c>
      <c r="C34" s="385" t="s">
        <v>28</v>
      </c>
      <c r="D34" s="379"/>
      <c r="E34" s="381"/>
      <c r="F34" s="384" t="str">
        <f>IF(E34="","",IF(E34="ja","Anforderung erfüllt","Anforderung nicht erfüllt"))</f>
        <v/>
      </c>
      <c r="G34" s="383"/>
      <c r="H34" s="85" t="str">
        <f>H$26</f>
        <v>Vorabbewertung</v>
      </c>
      <c r="I34" s="74"/>
      <c r="J34" s="75"/>
      <c r="P34" s="244" t="s">
        <v>218</v>
      </c>
      <c r="Q34" s="204" t="str">
        <f>IF(AND(D34="",E34=""),"nicht bearbeitet",IF(OR(D34="",E34="",AND(F34="Anforderung nicht erfüllt",G34="")),"teilweise bearbeitet","bearbeitet"))</f>
        <v>nicht bearbeitet</v>
      </c>
      <c r="S34" s="229" t="str">
        <f t="shared" si="13"/>
        <v/>
      </c>
      <c r="T34" s="234" t="str">
        <f>IF(S34&lt;&gt;"",CONCATENATE(S34," ",COUNTIF($S$1:S33,S34)+1),"")</f>
        <v/>
      </c>
      <c r="U34" s="230" t="str">
        <f t="shared" si="16"/>
        <v/>
      </c>
      <c r="V34" s="232" t="str">
        <f t="shared" si="17"/>
        <v/>
      </c>
      <c r="W34" s="229" t="str">
        <f t="shared" si="14"/>
        <v/>
      </c>
      <c r="X34" s="234" t="str">
        <f>IF(W34&lt;&gt;"",CONCATENATE(W34," ",COUNTIF(W$1:W33,W34)+1),"")</f>
        <v/>
      </c>
      <c r="Y34" s="230" t="str">
        <f t="shared" si="18"/>
        <v/>
      </c>
      <c r="Z34" s="232" t="str">
        <f t="shared" si="19"/>
        <v/>
      </c>
      <c r="AA34" s="229" t="str">
        <f t="shared" si="15"/>
        <v/>
      </c>
      <c r="AB34" s="234" t="str">
        <f>IF(AA34&lt;&gt;"",CONCATENATE(AA34," ",COUNTIF(AA$1:AA33,AA34)+1),"")</f>
        <v/>
      </c>
      <c r="AC34" s="230" t="str">
        <f t="shared" si="20"/>
        <v/>
      </c>
      <c r="AD34" s="232" t="str">
        <f t="shared" si="21"/>
        <v/>
      </c>
    </row>
    <row r="35" spans="2:30" x14ac:dyDescent="0.25">
      <c r="B35" s="389"/>
      <c r="C35" s="385"/>
      <c r="D35" s="380"/>
      <c r="E35" s="382"/>
      <c r="F35" s="384"/>
      <c r="G35" s="383"/>
      <c r="H35" s="85" t="str">
        <f>H$27</f>
        <v>Auditbericht</v>
      </c>
      <c r="I35" s="74"/>
      <c r="J35" s="75"/>
      <c r="P35" s="211" t="s">
        <v>218</v>
      </c>
      <c r="Q35" s="204"/>
      <c r="S35" s="229" t="str">
        <f t="shared" si="13"/>
        <v/>
      </c>
      <c r="T35" s="234" t="str">
        <f>IF(S35&lt;&gt;"",CONCATENATE(S35," ",COUNTIF($S$1:S34,S35)+1),"")</f>
        <v/>
      </c>
      <c r="U35" s="230" t="str">
        <f t="shared" si="16"/>
        <v/>
      </c>
      <c r="V35" s="232" t="str">
        <f t="shared" si="17"/>
        <v/>
      </c>
      <c r="W35" s="229" t="str">
        <f t="shared" si="14"/>
        <v/>
      </c>
      <c r="X35" s="234" t="str">
        <f>IF(W35&lt;&gt;"",CONCATENATE(W35," ",COUNTIF(W$1:W34,W35)+1),"")</f>
        <v/>
      </c>
      <c r="Y35" s="230" t="str">
        <f t="shared" si="18"/>
        <v/>
      </c>
      <c r="Z35" s="232" t="str">
        <f t="shared" si="19"/>
        <v/>
      </c>
      <c r="AA35" s="229" t="str">
        <f t="shared" si="15"/>
        <v/>
      </c>
      <c r="AB35" s="234" t="str">
        <f>IF(AA35&lt;&gt;"",CONCATENATE(AA35," ",COUNTIF(AA$1:AA34,AA35)+1),"")</f>
        <v/>
      </c>
      <c r="AC35" s="230" t="str">
        <f t="shared" si="20"/>
        <v/>
      </c>
      <c r="AD35" s="232" t="str">
        <f t="shared" si="21"/>
        <v/>
      </c>
    </row>
    <row r="36" spans="2:30" x14ac:dyDescent="0.25">
      <c r="B36" s="389"/>
      <c r="C36" s="385" t="s">
        <v>29</v>
      </c>
      <c r="D36" s="379"/>
      <c r="E36" s="381"/>
      <c r="F36" s="384" t="str">
        <f>IF(E36="","",IF(E36="ja","Anforderung erfüllt","Anforderung nicht erfüllt"))</f>
        <v/>
      </c>
      <c r="G36" s="383"/>
      <c r="H36" s="85" t="str">
        <f>H$26</f>
        <v>Vorabbewertung</v>
      </c>
      <c r="I36" s="74"/>
      <c r="J36" s="75"/>
      <c r="P36" s="244" t="s">
        <v>217</v>
      </c>
      <c r="Q36" s="204" t="str">
        <f>IF(AND(D36="",E36=""),"nicht bearbeitet",IF(OR(D36="",E36="",AND(F36="Anforderung nicht erfüllt",G36="")),"teilweise bearbeitet","bearbeitet"))</f>
        <v>nicht bearbeitet</v>
      </c>
      <c r="S36" s="229" t="str">
        <f t="shared" si="13"/>
        <v/>
      </c>
      <c r="T36" s="234" t="str">
        <f>IF(S36&lt;&gt;"",CONCATENATE(S36," ",COUNTIF($S$1:S35,S36)+1),"")</f>
        <v/>
      </c>
      <c r="U36" s="230" t="str">
        <f t="shared" si="16"/>
        <v/>
      </c>
      <c r="V36" s="232" t="str">
        <f t="shared" si="17"/>
        <v/>
      </c>
      <c r="W36" s="229" t="str">
        <f t="shared" si="14"/>
        <v/>
      </c>
      <c r="X36" s="234" t="str">
        <f>IF(W36&lt;&gt;"",CONCATENATE(W36," ",COUNTIF(W$1:W35,W36)+1),"")</f>
        <v/>
      </c>
      <c r="Y36" s="230" t="str">
        <f t="shared" si="18"/>
        <v/>
      </c>
      <c r="Z36" s="232" t="str">
        <f t="shared" si="19"/>
        <v/>
      </c>
      <c r="AA36" s="229" t="str">
        <f t="shared" si="15"/>
        <v/>
      </c>
      <c r="AB36" s="234" t="str">
        <f>IF(AA36&lt;&gt;"",CONCATENATE(AA36," ",COUNTIF(AA$1:AA35,AA36)+1),"")</f>
        <v/>
      </c>
      <c r="AC36" s="230" t="str">
        <f t="shared" si="20"/>
        <v/>
      </c>
      <c r="AD36" s="232" t="str">
        <f t="shared" si="21"/>
        <v/>
      </c>
    </row>
    <row r="37" spans="2:30" x14ac:dyDescent="0.25">
      <c r="B37" s="389"/>
      <c r="C37" s="385"/>
      <c r="D37" s="380"/>
      <c r="E37" s="382"/>
      <c r="F37" s="384"/>
      <c r="G37" s="383"/>
      <c r="H37" s="85" t="str">
        <f>H$27</f>
        <v>Auditbericht</v>
      </c>
      <c r="I37" s="74"/>
      <c r="J37" s="75"/>
      <c r="P37" s="211" t="s">
        <v>217</v>
      </c>
      <c r="Q37" s="204"/>
      <c r="S37" s="229" t="str">
        <f t="shared" si="13"/>
        <v/>
      </c>
      <c r="T37" s="234" t="str">
        <f>IF(S37&lt;&gt;"",CONCATENATE(S37," ",COUNTIF($S$1:S36,S37)+1),"")</f>
        <v/>
      </c>
      <c r="U37" s="230" t="str">
        <f t="shared" si="16"/>
        <v/>
      </c>
      <c r="V37" s="232" t="str">
        <f t="shared" si="17"/>
        <v/>
      </c>
      <c r="W37" s="229" t="str">
        <f t="shared" si="14"/>
        <v/>
      </c>
      <c r="X37" s="234" t="str">
        <f>IF(W37&lt;&gt;"",CONCATENATE(W37," ",COUNTIF(W$1:W36,W37)+1),"")</f>
        <v/>
      </c>
      <c r="Y37" s="230" t="str">
        <f t="shared" si="18"/>
        <v/>
      </c>
      <c r="Z37" s="232" t="str">
        <f t="shared" si="19"/>
        <v/>
      </c>
      <c r="AA37" s="229" t="str">
        <f t="shared" si="15"/>
        <v/>
      </c>
      <c r="AB37" s="234" t="str">
        <f>IF(AA37&lt;&gt;"",CONCATENATE(AA37," ",COUNTIF(AA$1:AA36,AA37)+1),"")</f>
        <v/>
      </c>
      <c r="AC37" s="230" t="str">
        <f t="shared" si="20"/>
        <v/>
      </c>
      <c r="AD37" s="232" t="str">
        <f t="shared" si="21"/>
        <v/>
      </c>
    </row>
    <row r="38" spans="2:30" x14ac:dyDescent="0.25">
      <c r="B38" s="389"/>
      <c r="C38" s="385" t="s">
        <v>30</v>
      </c>
      <c r="D38" s="379"/>
      <c r="E38" s="381"/>
      <c r="F38" s="384" t="str">
        <f>IF(E38="","",IF(E38="ja","Anforderung erfüllt","Anforderung nicht erfüllt"))</f>
        <v/>
      </c>
      <c r="G38" s="383"/>
      <c r="H38" s="85" t="str">
        <f>H$26</f>
        <v>Vorabbewertung</v>
      </c>
      <c r="I38" s="74"/>
      <c r="J38" s="75"/>
      <c r="P38" s="244" t="s">
        <v>216</v>
      </c>
      <c r="Q38" s="204" t="str">
        <f>IF(AND(D38="",E38=""),"nicht bearbeitet",IF(OR(D38="",E38="",AND(F38="Anforderung nicht erfüllt",G38="")),"teilweise bearbeitet","bearbeitet"))</f>
        <v>nicht bearbeitet</v>
      </c>
      <c r="S38" s="229" t="str">
        <f t="shared" si="13"/>
        <v/>
      </c>
      <c r="T38" s="234" t="str">
        <f>IF(S38&lt;&gt;"",CONCATENATE(S38," ",COUNTIF($S$1:S37,S38)+1),"")</f>
        <v/>
      </c>
      <c r="U38" s="230" t="str">
        <f t="shared" si="16"/>
        <v/>
      </c>
      <c r="V38" s="232" t="str">
        <f t="shared" si="17"/>
        <v/>
      </c>
      <c r="W38" s="229" t="str">
        <f t="shared" si="14"/>
        <v/>
      </c>
      <c r="X38" s="234" t="str">
        <f>IF(W38&lt;&gt;"",CONCATENATE(W38," ",COUNTIF(W$1:W37,W38)+1),"")</f>
        <v/>
      </c>
      <c r="Y38" s="230" t="str">
        <f t="shared" si="18"/>
        <v/>
      </c>
      <c r="Z38" s="232" t="str">
        <f t="shared" si="19"/>
        <v/>
      </c>
      <c r="AA38" s="229" t="str">
        <f t="shared" si="15"/>
        <v/>
      </c>
      <c r="AB38" s="234" t="str">
        <f>IF(AA38&lt;&gt;"",CONCATENATE(AA38," ",COUNTIF(AA$1:AA37,AA38)+1),"")</f>
        <v/>
      </c>
      <c r="AC38" s="230" t="str">
        <f t="shared" si="20"/>
        <v/>
      </c>
      <c r="AD38" s="232" t="str">
        <f t="shared" si="21"/>
        <v/>
      </c>
    </row>
    <row r="39" spans="2:30" x14ac:dyDescent="0.25">
      <c r="B39" s="389"/>
      <c r="C39" s="385"/>
      <c r="D39" s="380"/>
      <c r="E39" s="382"/>
      <c r="F39" s="384"/>
      <c r="G39" s="383"/>
      <c r="H39" s="85" t="str">
        <f>H$27</f>
        <v>Auditbericht</v>
      </c>
      <c r="I39" s="74"/>
      <c r="J39" s="75"/>
      <c r="P39" s="211" t="s">
        <v>216</v>
      </c>
      <c r="Q39" s="204"/>
      <c r="S39" s="229" t="str">
        <f t="shared" si="13"/>
        <v/>
      </c>
      <c r="T39" s="234" t="str">
        <f>IF(S39&lt;&gt;"",CONCATENATE(S39," ",COUNTIF($S$1:S38,S39)+1),"")</f>
        <v/>
      </c>
      <c r="U39" s="230" t="str">
        <f t="shared" si="16"/>
        <v/>
      </c>
      <c r="V39" s="232" t="str">
        <f t="shared" si="17"/>
        <v/>
      </c>
      <c r="W39" s="229" t="str">
        <f t="shared" si="14"/>
        <v/>
      </c>
      <c r="X39" s="234" t="str">
        <f>IF(W39&lt;&gt;"",CONCATENATE(W39," ",COUNTIF(W$1:W38,W39)+1),"")</f>
        <v/>
      </c>
      <c r="Y39" s="230" t="str">
        <f t="shared" si="18"/>
        <v/>
      </c>
      <c r="Z39" s="232" t="str">
        <f t="shared" si="19"/>
        <v/>
      </c>
      <c r="AA39" s="229" t="str">
        <f t="shared" si="15"/>
        <v/>
      </c>
      <c r="AB39" s="234" t="str">
        <f>IF(AA39&lt;&gt;"",CONCATENATE(AA39," ",COUNTIF(AA$1:AA38,AA39)+1),"")</f>
        <v/>
      </c>
      <c r="AC39" s="230" t="str">
        <f t="shared" si="20"/>
        <v/>
      </c>
      <c r="AD39" s="232" t="str">
        <f t="shared" si="21"/>
        <v/>
      </c>
    </row>
    <row r="40" spans="2:30" x14ac:dyDescent="0.25">
      <c r="B40" s="389"/>
      <c r="C40" s="385" t="s">
        <v>31</v>
      </c>
      <c r="D40" s="379"/>
      <c r="E40" s="381"/>
      <c r="F40" s="384" t="str">
        <f>IF(E40="","",IF(E40="ja","Anforderung erfüllt","Anforderung nicht erfüllt"))</f>
        <v/>
      </c>
      <c r="G40" s="383"/>
      <c r="H40" s="85" t="str">
        <f>H$26</f>
        <v>Vorabbewertung</v>
      </c>
      <c r="I40" s="74"/>
      <c r="J40" s="75"/>
      <c r="P40" s="244" t="s">
        <v>215</v>
      </c>
      <c r="Q40" s="204" t="str">
        <f>IF(AND(D40="",E40=""),"nicht bearbeitet",IF(OR(D40="",E40="",AND(F40="Anforderung nicht erfüllt",G40="")),"teilweise bearbeitet","bearbeitet"))</f>
        <v>nicht bearbeitet</v>
      </c>
      <c r="S40" s="229" t="str">
        <f t="shared" si="13"/>
        <v/>
      </c>
      <c r="T40" s="234" t="str">
        <f>IF(S40&lt;&gt;"",CONCATENATE(S40," ",COUNTIF($S$1:S39,S40)+1),"")</f>
        <v/>
      </c>
      <c r="U40" s="230" t="str">
        <f t="shared" si="16"/>
        <v/>
      </c>
      <c r="V40" s="232" t="str">
        <f t="shared" si="17"/>
        <v/>
      </c>
      <c r="W40" s="229" t="str">
        <f t="shared" si="14"/>
        <v/>
      </c>
      <c r="X40" s="234" t="str">
        <f>IF(W40&lt;&gt;"",CONCATENATE(W40," ",COUNTIF(W$1:W39,W40)+1),"")</f>
        <v/>
      </c>
      <c r="Y40" s="230" t="str">
        <f t="shared" si="18"/>
        <v/>
      </c>
      <c r="Z40" s="232" t="str">
        <f t="shared" si="19"/>
        <v/>
      </c>
      <c r="AA40" s="229" t="str">
        <f t="shared" si="15"/>
        <v/>
      </c>
      <c r="AB40" s="234" t="str">
        <f>IF(AA40&lt;&gt;"",CONCATENATE(AA40," ",COUNTIF(AA$1:AA39,AA40)+1),"")</f>
        <v/>
      </c>
      <c r="AC40" s="230" t="str">
        <f t="shared" si="20"/>
        <v/>
      </c>
      <c r="AD40" s="232" t="str">
        <f t="shared" si="21"/>
        <v/>
      </c>
    </row>
    <row r="41" spans="2:30" x14ac:dyDescent="0.25">
      <c r="B41" s="389"/>
      <c r="C41" s="385"/>
      <c r="D41" s="380"/>
      <c r="E41" s="382"/>
      <c r="F41" s="384"/>
      <c r="G41" s="383"/>
      <c r="H41" s="85" t="str">
        <f>H$27</f>
        <v>Auditbericht</v>
      </c>
      <c r="I41" s="74"/>
      <c r="J41" s="75"/>
      <c r="P41" s="211" t="s">
        <v>215</v>
      </c>
      <c r="Q41" s="204"/>
      <c r="S41" s="229" t="str">
        <f t="shared" si="13"/>
        <v/>
      </c>
      <c r="T41" s="234" t="str">
        <f>IF(S41&lt;&gt;"",CONCATENATE(S41," ",COUNTIF($S$1:S40,S41)+1),"")</f>
        <v/>
      </c>
      <c r="U41" s="230" t="str">
        <f t="shared" si="16"/>
        <v/>
      </c>
      <c r="V41" s="232" t="str">
        <f t="shared" si="17"/>
        <v/>
      </c>
      <c r="W41" s="229" t="str">
        <f t="shared" si="14"/>
        <v/>
      </c>
      <c r="X41" s="234" t="str">
        <f>IF(W41&lt;&gt;"",CONCATENATE(W41," ",COUNTIF(W$1:W40,W41)+1),"")</f>
        <v/>
      </c>
      <c r="Y41" s="230" t="str">
        <f t="shared" si="18"/>
        <v/>
      </c>
      <c r="Z41" s="232" t="str">
        <f t="shared" si="19"/>
        <v/>
      </c>
      <c r="AA41" s="229" t="str">
        <f t="shared" si="15"/>
        <v/>
      </c>
      <c r="AB41" s="234" t="str">
        <f>IF(AA41&lt;&gt;"",CONCATENATE(AA41," ",COUNTIF(AA$1:AA40,AA41)+1),"")</f>
        <v/>
      </c>
      <c r="AC41" s="230" t="str">
        <f t="shared" si="20"/>
        <v/>
      </c>
      <c r="AD41" s="232" t="str">
        <f t="shared" si="21"/>
        <v/>
      </c>
    </row>
    <row r="42" spans="2:30" x14ac:dyDescent="0.25">
      <c r="B42" s="389" t="s">
        <v>32</v>
      </c>
      <c r="C42" s="385" t="s">
        <v>33</v>
      </c>
      <c r="D42" s="379"/>
      <c r="E42" s="381"/>
      <c r="F42" s="384" t="str">
        <f>IF(E42="","",IF(E42="ja","Anforderung erfüllt","Anforderung nicht erfüllt"))</f>
        <v/>
      </c>
      <c r="G42" s="383"/>
      <c r="H42" s="85" t="str">
        <f>H$26</f>
        <v>Vorabbewertung</v>
      </c>
      <c r="I42" s="74"/>
      <c r="J42" s="75"/>
      <c r="P42" s="244" t="s">
        <v>214</v>
      </c>
      <c r="Q42" s="204" t="str">
        <f>IF(AND(D42="",E42=""),"nicht bearbeitet",IF(OR(D42="",E42="",AND(F42="Anforderung nicht erfüllt",G42="")),"teilweise bearbeitet","bearbeitet"))</f>
        <v>nicht bearbeitet</v>
      </c>
      <c r="S42" s="229" t="str">
        <f t="shared" si="13"/>
        <v/>
      </c>
      <c r="T42" s="234" t="str">
        <f>IF(S42&lt;&gt;"",CONCATENATE(S42," ",COUNTIF($S$1:S41,S42)+1),"")</f>
        <v/>
      </c>
      <c r="U42" s="230" t="str">
        <f t="shared" si="16"/>
        <v/>
      </c>
      <c r="V42" s="232" t="str">
        <f t="shared" si="17"/>
        <v/>
      </c>
      <c r="W42" s="229" t="str">
        <f t="shared" si="14"/>
        <v/>
      </c>
      <c r="X42" s="234" t="str">
        <f>IF(W42&lt;&gt;"",CONCATENATE(W42," ",COUNTIF(W$1:W41,W42)+1),"")</f>
        <v/>
      </c>
      <c r="Y42" s="230" t="str">
        <f t="shared" si="18"/>
        <v/>
      </c>
      <c r="Z42" s="232" t="str">
        <f t="shared" si="19"/>
        <v/>
      </c>
      <c r="AA42" s="229" t="str">
        <f t="shared" si="15"/>
        <v/>
      </c>
      <c r="AB42" s="234" t="str">
        <f>IF(AA42&lt;&gt;"",CONCATENATE(AA42," ",COUNTIF(AA$1:AA41,AA42)+1),"")</f>
        <v/>
      </c>
      <c r="AC42" s="230" t="str">
        <f t="shared" si="20"/>
        <v/>
      </c>
      <c r="AD42" s="232" t="str">
        <f t="shared" si="21"/>
        <v/>
      </c>
    </row>
    <row r="43" spans="2:30" x14ac:dyDescent="0.25">
      <c r="B43" s="389"/>
      <c r="C43" s="385"/>
      <c r="D43" s="380"/>
      <c r="E43" s="382"/>
      <c r="F43" s="384"/>
      <c r="G43" s="383"/>
      <c r="H43" s="85" t="str">
        <f>H$27</f>
        <v>Auditbericht</v>
      </c>
      <c r="I43" s="74"/>
      <c r="J43" s="75"/>
      <c r="P43" s="211" t="s">
        <v>214</v>
      </c>
      <c r="Q43" s="204"/>
      <c r="S43" s="229" t="str">
        <f t="shared" si="13"/>
        <v/>
      </c>
      <c r="T43" s="234" t="str">
        <f>IF(S43&lt;&gt;"",CONCATENATE(S43," ",COUNTIF($S$1:S42,S43)+1),"")</f>
        <v/>
      </c>
      <c r="U43" s="230" t="str">
        <f t="shared" si="16"/>
        <v/>
      </c>
      <c r="V43" s="232" t="str">
        <f t="shared" si="17"/>
        <v/>
      </c>
      <c r="W43" s="229" t="str">
        <f t="shared" si="14"/>
        <v/>
      </c>
      <c r="X43" s="234" t="str">
        <f>IF(W43&lt;&gt;"",CONCATENATE(W43," ",COUNTIF(W$1:W42,W43)+1),"")</f>
        <v/>
      </c>
      <c r="Y43" s="230" t="str">
        <f t="shared" si="18"/>
        <v/>
      </c>
      <c r="Z43" s="232" t="str">
        <f t="shared" si="19"/>
        <v/>
      </c>
      <c r="AA43" s="229" t="str">
        <f t="shared" si="15"/>
        <v/>
      </c>
      <c r="AB43" s="234" t="str">
        <f>IF(AA43&lt;&gt;"",CONCATENATE(AA43," ",COUNTIF(AA$1:AA42,AA43)+1),"")</f>
        <v/>
      </c>
      <c r="AC43" s="230" t="str">
        <f t="shared" si="20"/>
        <v/>
      </c>
      <c r="AD43" s="232" t="str">
        <f t="shared" si="21"/>
        <v/>
      </c>
    </row>
    <row r="44" spans="2:30" x14ac:dyDescent="0.25">
      <c r="B44" s="389"/>
      <c r="C44" s="385" t="s">
        <v>34</v>
      </c>
      <c r="D44" s="379"/>
      <c r="E44" s="381"/>
      <c r="F44" s="384" t="str">
        <f>IF(E44="","",IF(E44="ja","Anforderung erfüllt","Anforderung nicht erfüllt"))</f>
        <v/>
      </c>
      <c r="G44" s="383"/>
      <c r="H44" s="85" t="str">
        <f>H$26</f>
        <v>Vorabbewertung</v>
      </c>
      <c r="I44" s="74"/>
      <c r="J44" s="75"/>
      <c r="P44" s="244" t="s">
        <v>213</v>
      </c>
      <c r="Q44" s="204" t="str">
        <f>IF(AND(D44="",E44=""),"nicht bearbeitet",IF(OR(D44="",E44="",AND(F44="Anforderung nicht erfüllt",G44="")),"teilweise bearbeitet","bearbeitet"))</f>
        <v>nicht bearbeitet</v>
      </c>
      <c r="S44" s="229" t="str">
        <f t="shared" si="13"/>
        <v/>
      </c>
      <c r="T44" s="234" t="str">
        <f>IF(S44&lt;&gt;"",CONCATENATE(S44," ",COUNTIF($S$1:S43,S44)+1),"")</f>
        <v/>
      </c>
      <c r="U44" s="230" t="str">
        <f t="shared" si="16"/>
        <v/>
      </c>
      <c r="V44" s="232" t="str">
        <f t="shared" si="17"/>
        <v/>
      </c>
      <c r="W44" s="229" t="str">
        <f t="shared" si="14"/>
        <v/>
      </c>
      <c r="X44" s="234" t="str">
        <f>IF(W44&lt;&gt;"",CONCATENATE(W44," ",COUNTIF(W$1:W43,W44)+1),"")</f>
        <v/>
      </c>
      <c r="Y44" s="230" t="str">
        <f t="shared" si="18"/>
        <v/>
      </c>
      <c r="Z44" s="232" t="str">
        <f t="shared" si="19"/>
        <v/>
      </c>
      <c r="AA44" s="229" t="str">
        <f t="shared" si="15"/>
        <v/>
      </c>
      <c r="AB44" s="234" t="str">
        <f>IF(AA44&lt;&gt;"",CONCATENATE(AA44," ",COUNTIF(AA$1:AA43,AA44)+1),"")</f>
        <v/>
      </c>
      <c r="AC44" s="230" t="str">
        <f t="shared" si="20"/>
        <v/>
      </c>
      <c r="AD44" s="232" t="str">
        <f t="shared" si="21"/>
        <v/>
      </c>
    </row>
    <row r="45" spans="2:30" x14ac:dyDescent="0.25">
      <c r="B45" s="389"/>
      <c r="C45" s="385"/>
      <c r="D45" s="380"/>
      <c r="E45" s="382"/>
      <c r="F45" s="384"/>
      <c r="G45" s="383"/>
      <c r="H45" s="85" t="str">
        <f>H$27</f>
        <v>Auditbericht</v>
      </c>
      <c r="I45" s="74"/>
      <c r="J45" s="75"/>
      <c r="P45" s="211" t="s">
        <v>213</v>
      </c>
      <c r="Q45" s="204"/>
      <c r="S45" s="229" t="str">
        <f t="shared" si="13"/>
        <v/>
      </c>
      <c r="T45" s="234" t="str">
        <f>IF(S45&lt;&gt;"",CONCATENATE(S45," ",COUNTIF($S$1:S44,S45)+1),"")</f>
        <v/>
      </c>
      <c r="U45" s="230" t="str">
        <f t="shared" si="16"/>
        <v/>
      </c>
      <c r="V45" s="232" t="str">
        <f t="shared" si="17"/>
        <v/>
      </c>
      <c r="W45" s="229" t="str">
        <f t="shared" si="14"/>
        <v/>
      </c>
      <c r="X45" s="234" t="str">
        <f>IF(W45&lt;&gt;"",CONCATENATE(W45," ",COUNTIF(W$1:W44,W45)+1),"")</f>
        <v/>
      </c>
      <c r="Y45" s="230" t="str">
        <f t="shared" si="18"/>
        <v/>
      </c>
      <c r="Z45" s="232" t="str">
        <f t="shared" si="19"/>
        <v/>
      </c>
      <c r="AA45" s="229" t="str">
        <f t="shared" si="15"/>
        <v/>
      </c>
      <c r="AB45" s="234" t="str">
        <f>IF(AA45&lt;&gt;"",CONCATENATE(AA45," ",COUNTIF(AA$1:AA44,AA45)+1),"")</f>
        <v/>
      </c>
      <c r="AC45" s="230" t="str">
        <f t="shared" si="20"/>
        <v/>
      </c>
      <c r="AD45" s="232" t="str">
        <f t="shared" si="21"/>
        <v/>
      </c>
    </row>
    <row r="46" spans="2:30" x14ac:dyDescent="0.25">
      <c r="B46" s="389"/>
      <c r="C46" s="385" t="s">
        <v>201</v>
      </c>
      <c r="D46" s="379"/>
      <c r="E46" s="381"/>
      <c r="F46" s="384" t="str">
        <f>IF(E46="","",IF(E46="ja","Anforderung erfüllt","Anforderung nicht erfüllt"))</f>
        <v/>
      </c>
      <c r="G46" s="383"/>
      <c r="H46" s="85" t="str">
        <f>H$26</f>
        <v>Vorabbewertung</v>
      </c>
      <c r="I46" s="74"/>
      <c r="J46" s="75"/>
      <c r="P46" s="244" t="s">
        <v>212</v>
      </c>
      <c r="Q46" s="204" t="str">
        <f>IF(AND(D46="",E46=""),"nicht bearbeitet",IF(OR(D46="",E46="",AND(F46="Anforderung nicht erfüllt",G46="")),"teilweise bearbeitet","bearbeitet"))</f>
        <v>nicht bearbeitet</v>
      </c>
      <c r="S46" s="229" t="str">
        <f t="shared" si="13"/>
        <v/>
      </c>
      <c r="T46" s="234" t="str">
        <f>IF(S46&lt;&gt;"",CONCATENATE(S46," ",COUNTIF($S$1:S45,S46)+1),"")</f>
        <v/>
      </c>
      <c r="U46" s="230" t="str">
        <f t="shared" si="16"/>
        <v/>
      </c>
      <c r="V46" s="232" t="str">
        <f t="shared" si="17"/>
        <v/>
      </c>
      <c r="W46" s="229" t="str">
        <f t="shared" si="14"/>
        <v/>
      </c>
      <c r="X46" s="234" t="str">
        <f>IF(W46&lt;&gt;"",CONCATENATE(W46," ",COUNTIF(W$1:W45,W46)+1),"")</f>
        <v/>
      </c>
      <c r="Y46" s="230" t="str">
        <f t="shared" si="18"/>
        <v/>
      </c>
      <c r="Z46" s="232" t="str">
        <f t="shared" si="19"/>
        <v/>
      </c>
      <c r="AA46" s="229" t="str">
        <f t="shared" si="15"/>
        <v/>
      </c>
      <c r="AB46" s="234" t="str">
        <f>IF(AA46&lt;&gt;"",CONCATENATE(AA46," ",COUNTIF(AA$1:AA45,AA46)+1),"")</f>
        <v/>
      </c>
      <c r="AC46" s="230" t="str">
        <f t="shared" si="20"/>
        <v/>
      </c>
      <c r="AD46" s="232" t="str">
        <f t="shared" si="21"/>
        <v/>
      </c>
    </row>
    <row r="47" spans="2:30" x14ac:dyDescent="0.25">
      <c r="B47" s="389"/>
      <c r="C47" s="385"/>
      <c r="D47" s="380"/>
      <c r="E47" s="382"/>
      <c r="F47" s="384"/>
      <c r="G47" s="383"/>
      <c r="H47" s="85" t="str">
        <f>H$27</f>
        <v>Auditbericht</v>
      </c>
      <c r="I47" s="74"/>
      <c r="J47" s="75"/>
      <c r="P47" s="211" t="s">
        <v>212</v>
      </c>
      <c r="Q47" s="204"/>
      <c r="S47" s="229" t="str">
        <f t="shared" si="13"/>
        <v/>
      </c>
      <c r="T47" s="234" t="str">
        <f>IF(S47&lt;&gt;"",CONCATENATE(S47," ",COUNTIF($S$1:S46,S47)+1),"")</f>
        <v/>
      </c>
      <c r="U47" s="230" t="str">
        <f t="shared" si="16"/>
        <v/>
      </c>
      <c r="V47" s="232" t="str">
        <f t="shared" si="17"/>
        <v/>
      </c>
      <c r="W47" s="229" t="str">
        <f t="shared" si="14"/>
        <v/>
      </c>
      <c r="X47" s="234" t="str">
        <f>IF(W47&lt;&gt;"",CONCATENATE(W47," ",COUNTIF(W$1:W46,W47)+1),"")</f>
        <v/>
      </c>
      <c r="Y47" s="230" t="str">
        <f t="shared" si="18"/>
        <v/>
      </c>
      <c r="Z47" s="232" t="str">
        <f t="shared" si="19"/>
        <v/>
      </c>
      <c r="AA47" s="229" t="str">
        <f t="shared" si="15"/>
        <v/>
      </c>
      <c r="AB47" s="234" t="str">
        <f>IF(AA47&lt;&gt;"",CONCATENATE(AA47," ",COUNTIF(AA$1:AA46,AA47)+1),"")</f>
        <v/>
      </c>
      <c r="AC47" s="230" t="str">
        <f t="shared" si="20"/>
        <v/>
      </c>
      <c r="AD47" s="232" t="str">
        <f t="shared" si="21"/>
        <v/>
      </c>
    </row>
    <row r="48" spans="2:30" x14ac:dyDescent="0.25">
      <c r="B48" s="389"/>
      <c r="C48" s="385" t="s">
        <v>35</v>
      </c>
      <c r="D48" s="379"/>
      <c r="E48" s="381"/>
      <c r="F48" s="384" t="str">
        <f>IF(E48="","",IF(E48="ja","Anforderung erfüllt","Anforderung nicht erfüllt"))</f>
        <v/>
      </c>
      <c r="G48" s="383"/>
      <c r="H48" s="85" t="str">
        <f>H$26</f>
        <v>Vorabbewertung</v>
      </c>
      <c r="I48" s="74"/>
      <c r="J48" s="75"/>
      <c r="P48" s="244" t="s">
        <v>211</v>
      </c>
      <c r="Q48" s="204" t="str">
        <f>IF(AND(D48="",E48=""),"nicht bearbeitet",IF(OR(D48="",E48="",AND(F48="Anforderung nicht erfüllt",G48="")),"teilweise bearbeitet","bearbeitet"))</f>
        <v>nicht bearbeitet</v>
      </c>
      <c r="S48" s="229" t="str">
        <f t="shared" si="13"/>
        <v/>
      </c>
      <c r="T48" s="234" t="str">
        <f>IF(S48&lt;&gt;"",CONCATENATE(S48," ",COUNTIF($S$1:S47,S48)+1),"")</f>
        <v/>
      </c>
      <c r="U48" s="230" t="str">
        <f t="shared" si="16"/>
        <v/>
      </c>
      <c r="V48" s="232" t="str">
        <f t="shared" si="17"/>
        <v/>
      </c>
      <c r="W48" s="229" t="str">
        <f t="shared" si="14"/>
        <v/>
      </c>
      <c r="X48" s="234" t="str">
        <f>IF(W48&lt;&gt;"",CONCATENATE(W48," ",COUNTIF(W$1:W47,W48)+1),"")</f>
        <v/>
      </c>
      <c r="Y48" s="230" t="str">
        <f t="shared" si="18"/>
        <v/>
      </c>
      <c r="Z48" s="232" t="str">
        <f t="shared" si="19"/>
        <v/>
      </c>
      <c r="AA48" s="229" t="str">
        <f t="shared" si="15"/>
        <v/>
      </c>
      <c r="AB48" s="234" t="str">
        <f>IF(AA48&lt;&gt;"",CONCATENATE(AA48," ",COUNTIF(AA$1:AA47,AA48)+1),"")</f>
        <v/>
      </c>
      <c r="AC48" s="230" t="str">
        <f t="shared" si="20"/>
        <v/>
      </c>
      <c r="AD48" s="232" t="str">
        <f t="shared" si="21"/>
        <v/>
      </c>
    </row>
    <row r="49" spans="2:30" x14ac:dyDescent="0.25">
      <c r="B49" s="389"/>
      <c r="C49" s="385"/>
      <c r="D49" s="380"/>
      <c r="E49" s="382"/>
      <c r="F49" s="384"/>
      <c r="G49" s="383"/>
      <c r="H49" s="85" t="str">
        <f>H$27</f>
        <v>Auditbericht</v>
      </c>
      <c r="I49" s="74"/>
      <c r="J49" s="75"/>
      <c r="P49" s="211" t="s">
        <v>211</v>
      </c>
      <c r="Q49" s="204"/>
      <c r="S49" s="229" t="str">
        <f t="shared" si="13"/>
        <v/>
      </c>
      <c r="T49" s="234" t="str">
        <f>IF(S49&lt;&gt;"",CONCATENATE(S49," ",COUNTIF($S$1:S48,S49)+1),"")</f>
        <v/>
      </c>
      <c r="U49" s="230" t="str">
        <f t="shared" si="16"/>
        <v/>
      </c>
      <c r="V49" s="232" t="str">
        <f t="shared" si="17"/>
        <v/>
      </c>
      <c r="W49" s="229" t="str">
        <f t="shared" si="14"/>
        <v/>
      </c>
      <c r="X49" s="234" t="str">
        <f>IF(W49&lt;&gt;"",CONCATENATE(W49," ",COUNTIF(W$1:W48,W49)+1),"")</f>
        <v/>
      </c>
      <c r="Y49" s="230" t="str">
        <f t="shared" si="18"/>
        <v/>
      </c>
      <c r="Z49" s="232" t="str">
        <f t="shared" si="19"/>
        <v/>
      </c>
      <c r="AA49" s="229" t="str">
        <f t="shared" si="15"/>
        <v/>
      </c>
      <c r="AB49" s="234" t="str">
        <f>IF(AA49&lt;&gt;"",CONCATENATE(AA49," ",COUNTIF(AA$1:AA48,AA49)+1),"")</f>
        <v/>
      </c>
      <c r="AC49" s="230" t="str">
        <f t="shared" si="20"/>
        <v/>
      </c>
      <c r="AD49" s="232" t="str">
        <f t="shared" si="21"/>
        <v/>
      </c>
    </row>
    <row r="50" spans="2:30" x14ac:dyDescent="0.25">
      <c r="B50" s="389" t="s">
        <v>36</v>
      </c>
      <c r="C50" s="385" t="s">
        <v>358</v>
      </c>
      <c r="D50" s="379"/>
      <c r="E50" s="381"/>
      <c r="F50" s="384" t="str">
        <f>IF(E50="","",IF(E50="ja","Anforderung erfüllt","Anforderung nicht erfüllt"))</f>
        <v/>
      </c>
      <c r="G50" s="383"/>
      <c r="H50" s="85" t="str">
        <f>H$26</f>
        <v>Vorabbewertung</v>
      </c>
      <c r="I50" s="74"/>
      <c r="J50" s="75"/>
      <c r="P50" s="211" t="s">
        <v>36</v>
      </c>
      <c r="Q50" s="204" t="str">
        <f>IF(AND(D50="",E50=""),"nicht bearbeitet",IF(OR(D50="",E50="",AND(F50="Anforderung nicht erfüllt",G50="")),"teilweise bearbeitet","bearbeitet"))</f>
        <v>nicht bearbeitet</v>
      </c>
      <c r="S50" s="229" t="str">
        <f t="shared" si="13"/>
        <v/>
      </c>
      <c r="T50" s="234" t="str">
        <f>IF(S50&lt;&gt;"",CONCATENATE(S50," ",COUNTIF($S$1:S49,S50)+1),"")</f>
        <v/>
      </c>
      <c r="U50" s="230" t="str">
        <f t="shared" si="16"/>
        <v/>
      </c>
      <c r="V50" s="232" t="str">
        <f t="shared" si="17"/>
        <v/>
      </c>
      <c r="W50" s="229" t="str">
        <f t="shared" si="14"/>
        <v/>
      </c>
      <c r="X50" s="234" t="str">
        <f>IF(W50&lt;&gt;"",CONCATENATE(W50," ",COUNTIF(W$1:W49,W50)+1),"")</f>
        <v/>
      </c>
      <c r="Y50" s="230" t="str">
        <f t="shared" si="18"/>
        <v/>
      </c>
      <c r="Z50" s="232" t="str">
        <f t="shared" si="19"/>
        <v/>
      </c>
      <c r="AA50" s="229" t="str">
        <f t="shared" si="15"/>
        <v/>
      </c>
      <c r="AB50" s="234" t="str">
        <f>IF(AA50&lt;&gt;"",CONCATENATE(AA50," ",COUNTIF(AA$1:AA49,AA50)+1),"")</f>
        <v/>
      </c>
      <c r="AC50" s="230" t="str">
        <f t="shared" si="20"/>
        <v/>
      </c>
      <c r="AD50" s="232" t="str">
        <f t="shared" si="21"/>
        <v/>
      </c>
    </row>
    <row r="51" spans="2:30" x14ac:dyDescent="0.25">
      <c r="B51" s="389"/>
      <c r="C51" s="385"/>
      <c r="D51" s="380"/>
      <c r="E51" s="382"/>
      <c r="F51" s="384"/>
      <c r="G51" s="383"/>
      <c r="H51" s="85" t="str">
        <f>H$27</f>
        <v>Auditbericht</v>
      </c>
      <c r="I51" s="74"/>
      <c r="J51" s="75"/>
      <c r="P51" s="211" t="s">
        <v>36</v>
      </c>
      <c r="Q51" s="204"/>
      <c r="S51" s="229" t="str">
        <f t="shared" si="13"/>
        <v/>
      </c>
      <c r="T51" s="234" t="str">
        <f>IF(S51&lt;&gt;"",CONCATENATE(S51," ",COUNTIF($S$1:S50,S51)+1),"")</f>
        <v/>
      </c>
      <c r="U51" s="230" t="str">
        <f t="shared" si="16"/>
        <v/>
      </c>
      <c r="V51" s="232" t="str">
        <f t="shared" si="17"/>
        <v/>
      </c>
      <c r="W51" s="229" t="str">
        <f t="shared" si="14"/>
        <v/>
      </c>
      <c r="X51" s="234" t="str">
        <f>IF(W51&lt;&gt;"",CONCATENATE(W51," ",COUNTIF(W$1:W50,W51)+1),"")</f>
        <v/>
      </c>
      <c r="Y51" s="230" t="str">
        <f t="shared" si="18"/>
        <v/>
      </c>
      <c r="Z51" s="232" t="str">
        <f t="shared" si="19"/>
        <v/>
      </c>
      <c r="AA51" s="229" t="str">
        <f t="shared" si="15"/>
        <v/>
      </c>
      <c r="AB51" s="234" t="str">
        <f>IF(AA51&lt;&gt;"",CONCATENATE(AA51," ",COUNTIF(AA$1:AA50,AA51)+1),"")</f>
        <v/>
      </c>
      <c r="AC51" s="230" t="str">
        <f t="shared" si="20"/>
        <v/>
      </c>
      <c r="AD51" s="232" t="str">
        <f t="shared" si="21"/>
        <v/>
      </c>
    </row>
    <row r="52" spans="2:30" x14ac:dyDescent="0.25">
      <c r="B52" s="392" t="s">
        <v>268</v>
      </c>
      <c r="C52" s="385" t="s">
        <v>374</v>
      </c>
      <c r="D52" s="379"/>
      <c r="E52" s="381"/>
      <c r="F52" s="384" t="str">
        <f>IF(E52="","",IF(E52="ja","Anforderung erfüllt","Anforderung nicht erfüllt"))</f>
        <v/>
      </c>
      <c r="G52" s="383"/>
      <c r="H52" s="85" t="str">
        <f>H$26</f>
        <v>Vorabbewertung</v>
      </c>
      <c r="I52" s="74"/>
      <c r="J52" s="75"/>
      <c r="P52" s="211" t="s">
        <v>268</v>
      </c>
      <c r="Q52" s="204" t="str">
        <f>IF(AND(D52="",E52=""),"nicht bearbeitet",IF(OR(D52="",E52="",AND(F52="Anforderung nicht erfüllt",G52="")),"teilweise bearbeitet","bearbeitet"))</f>
        <v>nicht bearbeitet</v>
      </c>
      <c r="S52" s="229" t="str">
        <f t="shared" si="13"/>
        <v/>
      </c>
      <c r="T52" s="234" t="str">
        <f>IF(S52&lt;&gt;"",CONCATENATE(S52," ",COUNTIF($S$1:S51,S52)+1),"")</f>
        <v/>
      </c>
      <c r="U52" s="230" t="str">
        <f>IF(S52&lt;&gt;"",$P52,"")</f>
        <v/>
      </c>
      <c r="V52" s="232" t="str">
        <f>IF(S52&lt;&gt;"",$J52,"")</f>
        <v/>
      </c>
      <c r="W52" s="229" t="str">
        <f t="shared" si="14"/>
        <v/>
      </c>
      <c r="X52" s="234" t="str">
        <f>IF(W52&lt;&gt;"",CONCATENATE(W52," ",COUNTIF(W$1:W51,W52)+1),"")</f>
        <v/>
      </c>
      <c r="Y52" s="230" t="str">
        <f>IF(W52&lt;&gt;"",$P52,"")</f>
        <v/>
      </c>
      <c r="Z52" s="232" t="str">
        <f>IF(W52&lt;&gt;"",$J52,"")</f>
        <v/>
      </c>
      <c r="AA52" s="229" t="str">
        <f t="shared" si="15"/>
        <v/>
      </c>
      <c r="AB52" s="234" t="str">
        <f>IF(AA52&lt;&gt;"",CONCATENATE(AA52," ",COUNTIF(AA$1:AA51,AA52)+1),"")</f>
        <v/>
      </c>
      <c r="AC52" s="230" t="str">
        <f>IF(AA52&lt;&gt;"",$P52,"")</f>
        <v/>
      </c>
      <c r="AD52" s="232" t="str">
        <f>IF(AA52&lt;&gt;"",$J52,"")</f>
        <v/>
      </c>
    </row>
    <row r="53" spans="2:30" x14ac:dyDescent="0.25">
      <c r="B53" s="395"/>
      <c r="C53" s="385"/>
      <c r="D53" s="380"/>
      <c r="E53" s="382"/>
      <c r="F53" s="384"/>
      <c r="G53" s="383"/>
      <c r="H53" s="85" t="str">
        <f>H$27</f>
        <v>Auditbericht</v>
      </c>
      <c r="I53" s="74"/>
      <c r="J53" s="75"/>
      <c r="P53" s="211" t="s">
        <v>268</v>
      </c>
      <c r="Q53" s="204"/>
      <c r="S53" s="229" t="str">
        <f t="shared" si="13"/>
        <v/>
      </c>
      <c r="T53" s="234" t="str">
        <f>IF(S53&lt;&gt;"",CONCATENATE(S53," ",COUNTIF($S$1:S52,S53)+1),"")</f>
        <v/>
      </c>
      <c r="U53" s="230" t="str">
        <f>IF(S53&lt;&gt;"",$P53,"")</f>
        <v/>
      </c>
      <c r="V53" s="232" t="str">
        <f>IF(S53&lt;&gt;"",$J53,"")</f>
        <v/>
      </c>
      <c r="W53" s="229" t="str">
        <f t="shared" si="14"/>
        <v/>
      </c>
      <c r="X53" s="234" t="str">
        <f>IF(W53&lt;&gt;"",CONCATENATE(W53," ",COUNTIF(W$1:W52,W53)+1),"")</f>
        <v/>
      </c>
      <c r="Y53" s="230" t="str">
        <f>IF(W53&lt;&gt;"",$P53,"")</f>
        <v/>
      </c>
      <c r="Z53" s="232" t="str">
        <f>IF(W53&lt;&gt;"",$J53,"")</f>
        <v/>
      </c>
      <c r="AA53" s="229" t="str">
        <f t="shared" si="15"/>
        <v/>
      </c>
      <c r="AB53" s="234" t="str">
        <f>IF(AA53&lt;&gt;"",CONCATENATE(AA53," ",COUNTIF(AA$1:AA52,AA53)+1),"")</f>
        <v/>
      </c>
      <c r="AC53" s="230" t="str">
        <f>IF(AA53&lt;&gt;"",$P53,"")</f>
        <v/>
      </c>
      <c r="AD53" s="232" t="str">
        <f>IF(AA53&lt;&gt;"",$J53,"")</f>
        <v/>
      </c>
    </row>
    <row r="54" spans="2:30" x14ac:dyDescent="0.25">
      <c r="B54" s="392" t="s">
        <v>271</v>
      </c>
      <c r="C54" s="394" t="s">
        <v>381</v>
      </c>
      <c r="D54" s="379"/>
      <c r="E54" s="381"/>
      <c r="F54" s="384" t="str">
        <f t="shared" ref="F54" si="22">IF(E54="","",IF(E54="ja","Anforderung erfüllt","Anforderung nicht erfüllt"))</f>
        <v/>
      </c>
      <c r="G54" s="383"/>
      <c r="H54" s="85" t="str">
        <f>H$26</f>
        <v>Vorabbewertung</v>
      </c>
      <c r="I54" s="74"/>
      <c r="J54" s="75"/>
      <c r="P54" s="211" t="s">
        <v>271</v>
      </c>
      <c r="Q54" s="204" t="str">
        <f>IF(AND(D54="",E54=""),"nicht bearbeitet",IF(OR(D54="",E54="",AND(F54="Anforderung nicht erfüllt",G54="")),"teilweise bearbeitet","bearbeitet"))</f>
        <v>nicht bearbeitet</v>
      </c>
      <c r="S54" s="229" t="str">
        <f t="shared" si="13"/>
        <v/>
      </c>
      <c r="T54" s="234" t="str">
        <f>IF(S54&lt;&gt;"",CONCATENATE(S54," ",COUNTIF($S$1:S53,S54)+1),"")</f>
        <v/>
      </c>
      <c r="U54" s="230" t="str">
        <f>IF(S54&lt;&gt;"",$P54,"")</f>
        <v/>
      </c>
      <c r="V54" s="232" t="str">
        <f>IF(S54&lt;&gt;"",$J54,"")</f>
        <v/>
      </c>
      <c r="W54" s="229" t="str">
        <f t="shared" si="14"/>
        <v/>
      </c>
      <c r="X54" s="234" t="str">
        <f>IF(W54&lt;&gt;"",CONCATENATE(W54," ",COUNTIF(W$1:W53,W54)+1),"")</f>
        <v/>
      </c>
      <c r="Y54" s="230" t="str">
        <f>IF(W54&lt;&gt;"",$P54,"")</f>
        <v/>
      </c>
      <c r="Z54" s="232" t="str">
        <f>IF(W54&lt;&gt;"",$J54,"")</f>
        <v/>
      </c>
      <c r="AA54" s="229" t="str">
        <f t="shared" si="15"/>
        <v/>
      </c>
      <c r="AB54" s="234" t="str">
        <f>IF(AA54&lt;&gt;"",CONCATENATE(AA54," ",COUNTIF(AA$1:AA53,AA54)+1),"")</f>
        <v/>
      </c>
      <c r="AC54" s="230" t="str">
        <f>IF(AA54&lt;&gt;"",$P54,"")</f>
        <v/>
      </c>
      <c r="AD54" s="232" t="str">
        <f>IF(AA54&lt;&gt;"",$J54,"")</f>
        <v/>
      </c>
    </row>
    <row r="55" spans="2:30" x14ac:dyDescent="0.25">
      <c r="B55" s="393"/>
      <c r="C55" s="394"/>
      <c r="D55" s="380"/>
      <c r="E55" s="382"/>
      <c r="F55" s="384"/>
      <c r="G55" s="383"/>
      <c r="H55" s="85" t="str">
        <f>H$27</f>
        <v>Auditbericht</v>
      </c>
      <c r="I55" s="74"/>
      <c r="J55" s="75"/>
      <c r="P55" s="211" t="s">
        <v>271</v>
      </c>
      <c r="Q55" s="204"/>
      <c r="S55" s="229" t="str">
        <f t="shared" si="13"/>
        <v/>
      </c>
      <c r="T55" s="234" t="str">
        <f>IF(S55&lt;&gt;"",CONCATENATE(S55," ",COUNTIF($S$1:S54,S55)+1),"")</f>
        <v/>
      </c>
      <c r="U55" s="230" t="str">
        <f>IF(S55&lt;&gt;"",$P55,"")</f>
        <v/>
      </c>
      <c r="V55" s="232" t="str">
        <f>IF(S55&lt;&gt;"",$J55,"")</f>
        <v/>
      </c>
      <c r="W55" s="229" t="str">
        <f t="shared" si="14"/>
        <v/>
      </c>
      <c r="X55" s="234" t="str">
        <f>IF(W55&lt;&gt;"",CONCATENATE(W55," ",COUNTIF(W$1:W54,W55)+1),"")</f>
        <v/>
      </c>
      <c r="Y55" s="230" t="str">
        <f>IF(W55&lt;&gt;"",$P55,"")</f>
        <v/>
      </c>
      <c r="Z55" s="232" t="str">
        <f>IF(W55&lt;&gt;"",$J55,"")</f>
        <v/>
      </c>
      <c r="AA55" s="229" t="str">
        <f t="shared" si="15"/>
        <v/>
      </c>
      <c r="AB55" s="234" t="str">
        <f>IF(AA55&lt;&gt;"",CONCATENATE(AA55," ",COUNTIF(AA$1:AA54,AA55)+1),"")</f>
        <v/>
      </c>
      <c r="AC55" s="230" t="str">
        <f>IF(AA55&lt;&gt;"",$P55,"")</f>
        <v/>
      </c>
      <c r="AD55" s="232" t="str">
        <f>IF(AA55&lt;&gt;"",$J55,"")</f>
        <v/>
      </c>
    </row>
    <row r="56" spans="2:30" x14ac:dyDescent="0.25">
      <c r="B56" s="390" t="s">
        <v>290</v>
      </c>
      <c r="C56" s="386" t="s">
        <v>368</v>
      </c>
      <c r="D56" s="379"/>
      <c r="E56" s="381"/>
      <c r="F56" s="384" t="str">
        <f t="shared" ref="F56" si="23">IF(E56="","",IF(E56="ja","Anforderung erfüllt","Anforderung nicht erfüllt"))</f>
        <v/>
      </c>
      <c r="G56" s="383"/>
      <c r="H56" s="85" t="str">
        <f>H$26</f>
        <v>Vorabbewertung</v>
      </c>
      <c r="I56" s="74"/>
      <c r="J56" s="75"/>
      <c r="P56" s="211" t="s">
        <v>290</v>
      </c>
      <c r="Q56" s="204" t="str">
        <f>IF(AND(D56="",E56=""),"nicht bearbeitet",IF(OR(D56="",E56="",AND(F56="Anforderung nicht erfüllt",G56="")),"teilweise bearbeitet","bearbeitet"))</f>
        <v>nicht bearbeitet</v>
      </c>
      <c r="S56" s="229" t="str">
        <f t="shared" si="13"/>
        <v/>
      </c>
      <c r="T56" s="234" t="str">
        <f>IF(S56&lt;&gt;"",CONCATENATE(S56," ",COUNTIF($S$1:S55,S56)+1),"")</f>
        <v/>
      </c>
      <c r="U56" s="230" t="str">
        <f t="shared" ref="U56:U57" si="24">IF(S56&lt;&gt;"",$P56,"")</f>
        <v/>
      </c>
      <c r="V56" s="232" t="str">
        <f t="shared" ref="V56:V57" si="25">IF(S56&lt;&gt;"",$J56,"")</f>
        <v/>
      </c>
      <c r="W56" s="229" t="str">
        <f t="shared" si="14"/>
        <v/>
      </c>
      <c r="X56" s="234" t="str">
        <f>IF(W56&lt;&gt;"",CONCATENATE(W56," ",COUNTIF(W$1:W55,W56)+1),"")</f>
        <v/>
      </c>
      <c r="Y56" s="230" t="str">
        <f t="shared" ref="Y56:Y57" si="26">IF(W56&lt;&gt;"",$P56,"")</f>
        <v/>
      </c>
      <c r="Z56" s="232" t="str">
        <f t="shared" ref="Z56:Z57" si="27">IF(W56&lt;&gt;"",$J56,"")</f>
        <v/>
      </c>
      <c r="AA56" s="229" t="str">
        <f t="shared" si="15"/>
        <v/>
      </c>
      <c r="AB56" s="234" t="str">
        <f>IF(AA56&lt;&gt;"",CONCATENATE(AA56," ",COUNTIF(AA$1:AA55,AA56)+1),"")</f>
        <v/>
      </c>
      <c r="AC56" s="230" t="str">
        <f t="shared" ref="AC56:AC59" si="28">IF(AA56&lt;&gt;"",$P56,"")</f>
        <v/>
      </c>
      <c r="AD56" s="232" t="str">
        <f t="shared" ref="AD56:AD59" si="29">IF(AA56&lt;&gt;"",$J56,"")</f>
        <v/>
      </c>
    </row>
    <row r="57" spans="2:30" x14ac:dyDescent="0.25">
      <c r="B57" s="391"/>
      <c r="C57" s="387"/>
      <c r="D57" s="380"/>
      <c r="E57" s="382"/>
      <c r="F57" s="384"/>
      <c r="G57" s="383"/>
      <c r="H57" s="85" t="str">
        <f>H$27</f>
        <v>Auditbericht</v>
      </c>
      <c r="I57" s="74"/>
      <c r="J57" s="75"/>
      <c r="P57" s="211" t="s">
        <v>290</v>
      </c>
      <c r="Q57" s="204"/>
      <c r="S57" s="229" t="str">
        <f t="shared" si="13"/>
        <v/>
      </c>
      <c r="T57" s="234" t="str">
        <f>IF(S57&lt;&gt;"",CONCATENATE(S57," ",COUNTIF($S$1:S56,S57)+1),"")</f>
        <v/>
      </c>
      <c r="U57" s="230" t="str">
        <f t="shared" si="24"/>
        <v/>
      </c>
      <c r="V57" s="232" t="str">
        <f t="shared" si="25"/>
        <v/>
      </c>
      <c r="W57" s="229" t="str">
        <f t="shared" si="14"/>
        <v/>
      </c>
      <c r="X57" s="234" t="str">
        <f>IF(W57&lt;&gt;"",CONCATENATE(W57," ",COUNTIF(W$1:W56,W57)+1),"")</f>
        <v/>
      </c>
      <c r="Y57" s="230" t="str">
        <f t="shared" si="26"/>
        <v/>
      </c>
      <c r="Z57" s="232" t="str">
        <f t="shared" si="27"/>
        <v/>
      </c>
      <c r="AA57" s="229" t="str">
        <f t="shared" si="15"/>
        <v/>
      </c>
      <c r="AB57" s="234" t="str">
        <f>IF(AA57&lt;&gt;"",CONCATENATE(AA57," ",COUNTIF(AA$1:AA56,AA57)+1),"")</f>
        <v/>
      </c>
      <c r="AC57" s="230" t="str">
        <f t="shared" si="28"/>
        <v/>
      </c>
      <c r="AD57" s="232" t="str">
        <f t="shared" si="29"/>
        <v/>
      </c>
    </row>
    <row r="58" spans="2:30" x14ac:dyDescent="0.25">
      <c r="B58" s="389" t="s">
        <v>127</v>
      </c>
      <c r="C58" s="385" t="s">
        <v>375</v>
      </c>
      <c r="D58" s="379"/>
      <c r="E58" s="381"/>
      <c r="F58" s="384" t="str">
        <f t="shared" ref="F58" si="30">IF(E58="","",IF(E58="ja","Anforderung erfüllt","Anforderung nicht erfüllt"))</f>
        <v/>
      </c>
      <c r="G58" s="383"/>
      <c r="H58" s="85" t="str">
        <f>H$26</f>
        <v>Vorabbewertung</v>
      </c>
      <c r="I58" s="74"/>
      <c r="J58" s="75"/>
      <c r="P58" s="211" t="s">
        <v>127</v>
      </c>
      <c r="Q58" s="204" t="str">
        <f>IF(AND(D58="",E58=""),"nicht bearbeitet",IF(OR(D58="",E58="",AND(F58="Anforderung nicht erfüllt",G58="")),"teilweise bearbeitet","bearbeitet"))</f>
        <v>nicht bearbeitet</v>
      </c>
      <c r="S58" s="229" t="str">
        <f t="shared" si="13"/>
        <v/>
      </c>
      <c r="T58" s="234" t="str">
        <f>IF(S58&lt;&gt;"",CONCATENATE(S58," ",COUNTIF($S$1:S57,S58)+1),"")</f>
        <v/>
      </c>
      <c r="U58" s="230" t="str">
        <f t="shared" si="16"/>
        <v/>
      </c>
      <c r="V58" s="232" t="str">
        <f t="shared" si="17"/>
        <v/>
      </c>
      <c r="W58" s="229" t="str">
        <f t="shared" si="14"/>
        <v/>
      </c>
      <c r="X58" s="234" t="str">
        <f>IF(W58&lt;&gt;"",CONCATENATE(W58," ",COUNTIF(W$1:W57,W58)+1),"")</f>
        <v/>
      </c>
      <c r="Y58" s="230" t="str">
        <f t="shared" si="18"/>
        <v/>
      </c>
      <c r="Z58" s="232" t="str">
        <f t="shared" si="19"/>
        <v/>
      </c>
      <c r="AA58" s="229" t="str">
        <f t="shared" si="15"/>
        <v/>
      </c>
      <c r="AB58" s="234" t="str">
        <f>IF(AA58&lt;&gt;"",CONCATENATE(AA58," ",COUNTIF(AA$1:AA57,AA58)+1),"")</f>
        <v/>
      </c>
      <c r="AC58" s="230" t="str">
        <f t="shared" si="28"/>
        <v/>
      </c>
      <c r="AD58" s="232" t="str">
        <f t="shared" si="29"/>
        <v/>
      </c>
    </row>
    <row r="59" spans="2:30" x14ac:dyDescent="0.25">
      <c r="B59" s="389"/>
      <c r="C59" s="385"/>
      <c r="D59" s="380"/>
      <c r="E59" s="382"/>
      <c r="F59" s="384"/>
      <c r="G59" s="383"/>
      <c r="H59" s="85" t="str">
        <f>H$27</f>
        <v>Auditbericht</v>
      </c>
      <c r="I59" s="74"/>
      <c r="J59" s="75"/>
      <c r="P59" s="211" t="s">
        <v>127</v>
      </c>
      <c r="Q59" s="204"/>
      <c r="S59" s="229" t="str">
        <f t="shared" si="13"/>
        <v/>
      </c>
      <c r="T59" s="234" t="str">
        <f>IF(S59&lt;&gt;"",CONCATENATE(S59," ",COUNTIF($S$1:S58,S59)+1),"")</f>
        <v/>
      </c>
      <c r="U59" s="230" t="str">
        <f t="shared" si="16"/>
        <v/>
      </c>
      <c r="V59" s="232" t="str">
        <f t="shared" si="17"/>
        <v/>
      </c>
      <c r="W59" s="229" t="str">
        <f t="shared" si="14"/>
        <v/>
      </c>
      <c r="X59" s="234" t="str">
        <f>IF(W59&lt;&gt;"",CONCATENATE(W59," ",COUNTIF(W$1:W58,W59)+1),"")</f>
        <v/>
      </c>
      <c r="Y59" s="230" t="str">
        <f t="shared" si="18"/>
        <v/>
      </c>
      <c r="Z59" s="232" t="str">
        <f t="shared" si="19"/>
        <v/>
      </c>
      <c r="AA59" s="229" t="str">
        <f t="shared" si="15"/>
        <v/>
      </c>
      <c r="AB59" s="234" t="str">
        <f>IF(AA59&lt;&gt;"",CONCATENATE(AA59," ",COUNTIF(AA$1:AA58,AA59)+1),"")</f>
        <v/>
      </c>
      <c r="AC59" s="230" t="str">
        <f t="shared" si="28"/>
        <v/>
      </c>
      <c r="AD59" s="232" t="str">
        <f t="shared" si="29"/>
        <v/>
      </c>
    </row>
    <row r="60" spans="2:30" x14ac:dyDescent="0.25">
      <c r="D60" s="20"/>
      <c r="F60" s="11"/>
      <c r="G60" s="41"/>
      <c r="S60" s="225"/>
      <c r="T60" s="226"/>
      <c r="U60" s="227"/>
      <c r="V60" s="228"/>
      <c r="W60" s="226"/>
      <c r="X60" s="226"/>
      <c r="Y60" s="227"/>
      <c r="Z60" s="228"/>
      <c r="AA60" s="226"/>
      <c r="AB60" s="226"/>
      <c r="AC60" s="227"/>
      <c r="AD60" s="228"/>
    </row>
    <row r="61" spans="2:30" x14ac:dyDescent="0.25">
      <c r="D61" s="20"/>
      <c r="S61" s="225"/>
      <c r="T61" s="226"/>
      <c r="U61" s="227"/>
      <c r="V61" s="228"/>
      <c r="W61" s="226"/>
      <c r="X61" s="226"/>
      <c r="Y61" s="227"/>
      <c r="Z61" s="228"/>
      <c r="AA61" s="226"/>
      <c r="AB61" s="226"/>
      <c r="AC61" s="227"/>
      <c r="AD61" s="228"/>
    </row>
    <row r="62" spans="2:30" x14ac:dyDescent="0.25">
      <c r="C62" s="31" t="s">
        <v>68</v>
      </c>
      <c r="D62" s="66"/>
      <c r="E62" s="66"/>
      <c r="F62" s="66"/>
      <c r="G62" s="66" t="s">
        <v>75</v>
      </c>
      <c r="H62" s="66"/>
      <c r="I62" s="66"/>
      <c r="J62" s="34" t="s">
        <v>69</v>
      </c>
      <c r="K62" s="34"/>
      <c r="S62" s="225"/>
      <c r="T62" s="226"/>
      <c r="U62" s="227"/>
      <c r="V62" s="228"/>
      <c r="W62" s="226"/>
      <c r="X62" s="226"/>
      <c r="Y62" s="227"/>
      <c r="Z62" s="228"/>
      <c r="AA62" s="226"/>
      <c r="AB62" s="226"/>
      <c r="AC62" s="227"/>
      <c r="AD62" s="228"/>
    </row>
    <row r="63" spans="2:30" x14ac:dyDescent="0.25">
      <c r="D63" s="20"/>
      <c r="S63" s="225"/>
      <c r="T63" s="226"/>
      <c r="U63" s="227"/>
      <c r="V63" s="228"/>
      <c r="W63" s="226"/>
      <c r="X63" s="226"/>
      <c r="Y63" s="227"/>
      <c r="Z63" s="228"/>
      <c r="AA63" s="226"/>
      <c r="AB63" s="226"/>
      <c r="AC63" s="227"/>
      <c r="AD63" s="228"/>
    </row>
    <row r="64" spans="2:30" ht="15" hidden="1" customHeight="1" x14ac:dyDescent="0.25">
      <c r="S64" s="225"/>
      <c r="T64" s="226"/>
      <c r="U64" s="227"/>
      <c r="V64" s="228"/>
      <c r="W64" s="226"/>
      <c r="X64" s="226"/>
      <c r="Y64" s="227"/>
      <c r="Z64" s="228"/>
      <c r="AA64" s="226"/>
      <c r="AB64" s="226"/>
      <c r="AC64" s="227"/>
      <c r="AD64" s="228"/>
    </row>
    <row r="65" spans="11:30" ht="15" hidden="1" customHeight="1" x14ac:dyDescent="0.25">
      <c r="K65" s="4"/>
      <c r="S65" s="225"/>
      <c r="T65" s="226"/>
      <c r="U65" s="227"/>
      <c r="V65" s="228"/>
      <c r="W65" s="226"/>
      <c r="X65" s="226"/>
      <c r="Y65" s="227"/>
      <c r="Z65" s="228"/>
      <c r="AA65" s="226"/>
      <c r="AB65" s="226"/>
      <c r="AC65" s="227"/>
      <c r="AD65" s="228"/>
    </row>
    <row r="66" spans="11:30" hidden="1" x14ac:dyDescent="0.25">
      <c r="S66" s="225"/>
      <c r="T66" s="226"/>
      <c r="U66" s="227"/>
      <c r="V66" s="228"/>
      <c r="W66" s="226"/>
      <c r="X66" s="226"/>
      <c r="Y66" s="227"/>
      <c r="Z66" s="228"/>
      <c r="AA66" s="226"/>
      <c r="AB66" s="226"/>
      <c r="AC66" s="227"/>
      <c r="AD66" s="228"/>
    </row>
    <row r="67" spans="11:30" hidden="1" x14ac:dyDescent="0.25">
      <c r="S67" s="225"/>
      <c r="T67" s="226"/>
      <c r="U67" s="227"/>
      <c r="V67" s="228"/>
      <c r="W67" s="226"/>
      <c r="X67" s="226"/>
      <c r="Y67" s="227"/>
      <c r="Z67" s="228"/>
      <c r="AA67" s="226"/>
      <c r="AB67" s="226"/>
      <c r="AC67" s="227"/>
      <c r="AD67" s="228"/>
    </row>
    <row r="68" spans="11:30" hidden="1" x14ac:dyDescent="0.25">
      <c r="S68" s="225"/>
      <c r="T68" s="226"/>
      <c r="U68" s="227"/>
      <c r="V68" s="228"/>
      <c r="W68" s="226"/>
      <c r="X68" s="226"/>
      <c r="Y68" s="227"/>
      <c r="Z68" s="228"/>
      <c r="AA68" s="226"/>
      <c r="AB68" s="226"/>
      <c r="AC68" s="227"/>
      <c r="AD68" s="228"/>
    </row>
  </sheetData>
  <sheetProtection algorithmName="SHA-512" hashValue="7iwwjbbTrASpf2QPXKHRrg8M3GNrmHi3kIcfL4xJWaL/L+RRxrd91ozL49zErCFKiUDWNO7oXw/GYcTdsd+5aw==" saltValue="MBHAxWeIu+ZdSlEfxAjQWg==" spinCount="100000" sheet="1" selectLockedCells="1"/>
  <mergeCells count="114">
    <mergeCell ref="J24:J25"/>
    <mergeCell ref="G54:G55"/>
    <mergeCell ref="F52:F53"/>
    <mergeCell ref="F38:F39"/>
    <mergeCell ref="G44:G45"/>
    <mergeCell ref="G28:G29"/>
    <mergeCell ref="G36:G37"/>
    <mergeCell ref="G30:G31"/>
    <mergeCell ref="D26:D27"/>
    <mergeCell ref="E26:E27"/>
    <mergeCell ref="D28:D29"/>
    <mergeCell ref="E28:E29"/>
    <mergeCell ref="D30:D31"/>
    <mergeCell ref="F26:F27"/>
    <mergeCell ref="F28:F29"/>
    <mergeCell ref="F42:F43"/>
    <mergeCell ref="E30:E31"/>
    <mergeCell ref="E32:E33"/>
    <mergeCell ref="E40:E41"/>
    <mergeCell ref="D54:D55"/>
    <mergeCell ref="E54:E55"/>
    <mergeCell ref="AA1:AD1"/>
    <mergeCell ref="AC2:AD2"/>
    <mergeCell ref="F44:F45"/>
    <mergeCell ref="F32:F33"/>
    <mergeCell ref="F40:F41"/>
    <mergeCell ref="G38:G39"/>
    <mergeCell ref="G40:G41"/>
    <mergeCell ref="G32:G33"/>
    <mergeCell ref="F30:F31"/>
    <mergeCell ref="G24:G25"/>
    <mergeCell ref="E24:F24"/>
    <mergeCell ref="G26:G27"/>
    <mergeCell ref="G34:G35"/>
    <mergeCell ref="G42:G43"/>
    <mergeCell ref="S1:V1"/>
    <mergeCell ref="W1:Z1"/>
    <mergeCell ref="S2:U2"/>
    <mergeCell ref="Y2:Z2"/>
    <mergeCell ref="H5:J5"/>
    <mergeCell ref="H10:J10"/>
    <mergeCell ref="H14:J14"/>
    <mergeCell ref="D23:G23"/>
    <mergeCell ref="H23:J23"/>
    <mergeCell ref="H24:I25"/>
    <mergeCell ref="B54:B55"/>
    <mergeCell ref="C54:C55"/>
    <mergeCell ref="F54:F55"/>
    <mergeCell ref="F34:F35"/>
    <mergeCell ref="F36:F37"/>
    <mergeCell ref="B34:B41"/>
    <mergeCell ref="C34:C35"/>
    <mergeCell ref="C38:C39"/>
    <mergeCell ref="C36:C37"/>
    <mergeCell ref="B52:B53"/>
    <mergeCell ref="B42:B49"/>
    <mergeCell ref="C52:C53"/>
    <mergeCell ref="E34:E35"/>
    <mergeCell ref="D42:D43"/>
    <mergeCell ref="E42:E43"/>
    <mergeCell ref="D44:D45"/>
    <mergeCell ref="E44:E45"/>
    <mergeCell ref="D46:D47"/>
    <mergeCell ref="E46:E47"/>
    <mergeCell ref="D36:D37"/>
    <mergeCell ref="E36:E37"/>
    <mergeCell ref="D38:D39"/>
    <mergeCell ref="E38:E39"/>
    <mergeCell ref="D40:D41"/>
    <mergeCell ref="C58:C59"/>
    <mergeCell ref="C50:C51"/>
    <mergeCell ref="C48:C49"/>
    <mergeCell ref="C46:C47"/>
    <mergeCell ref="C56:C57"/>
    <mergeCell ref="B24:B25"/>
    <mergeCell ref="C24:C25"/>
    <mergeCell ref="D24:D25"/>
    <mergeCell ref="B58:B59"/>
    <mergeCell ref="C28:C29"/>
    <mergeCell ref="B26:B27"/>
    <mergeCell ref="B28:B29"/>
    <mergeCell ref="C44:C45"/>
    <mergeCell ref="C42:C43"/>
    <mergeCell ref="C40:C41"/>
    <mergeCell ref="B50:B51"/>
    <mergeCell ref="B56:B57"/>
    <mergeCell ref="B30:B31"/>
    <mergeCell ref="B32:B33"/>
    <mergeCell ref="C32:C33"/>
    <mergeCell ref="C30:C31"/>
    <mergeCell ref="C26:C27"/>
    <mergeCell ref="D32:D33"/>
    <mergeCell ref="D34:D35"/>
    <mergeCell ref="G58:G59"/>
    <mergeCell ref="F58:F59"/>
    <mergeCell ref="F46:F47"/>
    <mergeCell ref="F56:F57"/>
    <mergeCell ref="G50:G51"/>
    <mergeCell ref="F50:F51"/>
    <mergeCell ref="F48:F49"/>
    <mergeCell ref="G48:G49"/>
    <mergeCell ref="G52:G53"/>
    <mergeCell ref="G46:G47"/>
    <mergeCell ref="G56:G57"/>
    <mergeCell ref="D56:D57"/>
    <mergeCell ref="E56:E57"/>
    <mergeCell ref="D58:D59"/>
    <mergeCell ref="E58:E59"/>
    <mergeCell ref="D48:D49"/>
    <mergeCell ref="E48:E49"/>
    <mergeCell ref="D50:D51"/>
    <mergeCell ref="E50:E51"/>
    <mergeCell ref="D52:D53"/>
    <mergeCell ref="E52:E53"/>
  </mergeCells>
  <conditionalFormatting sqref="D26:E26 D28:E28 D30:E30 D32:E32 D34:E34 D36:E36 D38:E38 D40:E40 D42:E42 D44:E44 D46:E46 D48:E48 D50:E50 D52:E52 D54:E54 D56:E56 D58:E58">
    <cfRule type="containsBlanks" dxfId="62" priority="1">
      <formula>LEN(TRIM(D26))=0</formula>
    </cfRule>
  </conditionalFormatting>
  <conditionalFormatting sqref="F26 F28">
    <cfRule type="expression" dxfId="61" priority="12">
      <formula>IF(F26="Anforderung nicht erfüllt",1,0)</formula>
    </cfRule>
  </conditionalFormatting>
  <conditionalFormatting sqref="F30 F32 F34 F36 F38 F40 F42 F44 F46 F48 F50">
    <cfRule type="expression" dxfId="60" priority="7">
      <formula>IF(F30="Anforderung nicht erfüllt",1,0)</formula>
    </cfRule>
  </conditionalFormatting>
  <conditionalFormatting sqref="F52 F54 F56 F58">
    <cfRule type="expression" dxfId="59" priority="5">
      <formula>IF(F52="Anforderung nicht erfüllt",1,0)</formula>
    </cfRule>
  </conditionalFormatting>
  <conditionalFormatting sqref="G26">
    <cfRule type="expression" dxfId="58" priority="8">
      <formula>IF(F26="Anforderung nicht erfüllt",1,0)</formula>
    </cfRule>
  </conditionalFormatting>
  <conditionalFormatting sqref="G30 G32 G34 G36 G38 G40 G42 G44 G46 G48 G50 G28:H28">
    <cfRule type="expression" dxfId="57" priority="13">
      <formula>IF(F28="Anforderung nicht erfüllt",1,0)</formula>
    </cfRule>
  </conditionalFormatting>
  <conditionalFormatting sqref="G52 G54 G56 G58">
    <cfRule type="expression" dxfId="56" priority="6">
      <formula>IF(F52="Anforderung nicht erfüllt",1,0)</formula>
    </cfRule>
  </conditionalFormatting>
  <conditionalFormatting sqref="H26:H59">
    <cfRule type="expression" dxfId="55" priority="3">
      <formula>IF(G26="Anforderung nicht erfüllt",1,0)</formula>
    </cfRule>
  </conditionalFormatting>
  <conditionalFormatting sqref="I26:I59">
    <cfRule type="containsBlanks" dxfId="54" priority="15">
      <formula>LEN(TRIM(I26))=0</formula>
    </cfRule>
  </conditionalFormatting>
  <conditionalFormatting sqref="J26:J59">
    <cfRule type="expression" dxfId="53" priority="10">
      <formula>IF(OR(I26="erfüllt",I26="",J26&lt;&gt;""),0,1)</formula>
    </cfRule>
  </conditionalFormatting>
  <dataValidations count="1">
    <dataValidation type="textLength" operator="lessThan" allowBlank="1" showInputMessage="1" showErrorMessage="1" sqref="J26:J59" xr:uid="{00000000-0002-0000-0500-000000000000}">
      <formula1>200</formula1>
    </dataValidation>
  </dataValidations>
  <hyperlinks>
    <hyperlink ref="C62" location="'Allgemeine Angaben'!A1" display="← Zurück " xr:uid="{00000000-0004-0000-0500-000000000000}"/>
    <hyperlink ref="J62" location="LA!A1" display="Weiter →" xr:uid="{00000000-0004-0000-0500-000001000000}"/>
    <hyperlink ref="G62" location="'Übersicht Bearbeitungsstand'!A1" display="zur Übersicht Bearbeitungsstand " xr:uid="{00000000-0004-0000-05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versteckt!$A$2:$A$4</xm:f>
          </x14:formula1>
          <xm:sqref>E58:E59 E26 E28:E56</xm:sqref>
        </x14:dataValidation>
        <x14:dataValidation type="list" allowBlank="1" showInputMessage="1" showErrorMessage="1" xr:uid="{00000000-0002-0000-0500-000002000000}">
          <x14:formula1>
            <xm:f>versteckt!$E$1:$E$3</xm:f>
          </x14:formula1>
          <xm:sqref>I26:I59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AW97"/>
  <sheetViews>
    <sheetView showGridLines="0" topLeftCell="A36" zoomScale="55" zoomScaleNormal="55" workbookViewId="0">
      <selection activeCell="J44" sqref="J44"/>
    </sheetView>
  </sheetViews>
  <sheetFormatPr baseColWidth="10" defaultColWidth="0" defaultRowHeight="0" customHeight="1" zeroHeight="1" x14ac:dyDescent="0.25"/>
  <cols>
    <col min="1" max="1" width="4.7109375" customWidth="1"/>
    <col min="2" max="2" width="4.28515625" customWidth="1"/>
    <col min="3" max="3" width="16.85546875" customWidth="1"/>
    <col min="4" max="4" width="17" customWidth="1"/>
    <col min="5" max="5" width="17.140625" customWidth="1"/>
    <col min="6" max="6" width="18.28515625" customWidth="1"/>
    <col min="7" max="7" width="40.7109375" customWidth="1"/>
    <col min="8" max="8" width="25.85546875" customWidth="1"/>
    <col min="9" max="9" width="20.7109375" customWidth="1"/>
    <col min="10" max="10" width="44.7109375" customWidth="1"/>
    <col min="11" max="11" width="11.5703125" customWidth="1"/>
    <col min="12" max="14" width="13.85546875" hidden="1" customWidth="1"/>
    <col min="15" max="15" width="19.7109375" hidden="1" customWidth="1"/>
    <col min="16" max="16" width="11.42578125" style="211" hidden="1" customWidth="1"/>
    <col min="17" max="17" width="14.85546875" style="240" hidden="1" customWidth="1"/>
    <col min="18" max="18" width="11.42578125" style="207" hidden="1" customWidth="1"/>
    <col min="19" max="19" width="11.42578125" style="229" hidden="1" customWidth="1"/>
    <col min="20" max="20" width="11.42578125" style="234" hidden="1" customWidth="1"/>
    <col min="21" max="21" width="11.42578125" style="230" hidden="1" customWidth="1"/>
    <col min="22" max="22" width="11.42578125" style="232" hidden="1" customWidth="1"/>
    <col min="23" max="23" width="11.42578125" style="234" hidden="1" customWidth="1"/>
    <col min="24" max="24" width="13.7109375" style="234" hidden="1" customWidth="1"/>
    <col min="25" max="25" width="11.42578125" style="230" hidden="1" customWidth="1"/>
    <col min="26" max="26" width="11.42578125" style="232" hidden="1" customWidth="1"/>
    <col min="27" max="27" width="11.42578125" style="234" hidden="1" customWidth="1"/>
    <col min="28" max="28" width="13.7109375" style="234" hidden="1" customWidth="1"/>
    <col min="29" max="29" width="11.42578125" style="230" hidden="1" customWidth="1"/>
    <col min="30" max="30" width="11.42578125" style="232" hidden="1" customWidth="1"/>
    <col min="31" max="31" width="11.42578125" style="1" hidden="1" customWidth="1"/>
    <col min="32" max="32" width="25.85546875" style="1" hidden="1" customWidth="1"/>
    <col min="33" max="34" width="11.42578125" style="1" hidden="1" customWidth="1"/>
    <col min="35" max="35" width="30.7109375" style="1" hidden="1" customWidth="1"/>
    <col min="36" max="37" width="11.42578125" style="1" hidden="1" customWidth="1"/>
    <col min="38" max="38" width="22" style="1" hidden="1" customWidth="1"/>
    <col min="39" max="40" width="11.42578125" style="1" hidden="1" customWidth="1"/>
    <col min="41" max="41" width="26.85546875" hidden="1" customWidth="1"/>
    <col min="42" max="43" width="11.42578125" hidden="1" customWidth="1"/>
    <col min="44" max="44" width="22" style="1" hidden="1" customWidth="1"/>
    <col min="45" max="46" width="11.42578125" style="1" hidden="1" customWidth="1"/>
    <col min="47" max="47" width="26.85546875" hidden="1" customWidth="1"/>
    <col min="48" max="16384" width="11.42578125" hidden="1"/>
  </cols>
  <sheetData>
    <row r="1" spans="1:49" ht="35.1" customHeight="1" x14ac:dyDescent="0.25">
      <c r="A1" s="1"/>
      <c r="B1" s="1"/>
      <c r="C1" s="1"/>
      <c r="D1" s="1"/>
      <c r="E1" s="1"/>
      <c r="F1" s="1"/>
      <c r="G1" s="1"/>
      <c r="H1" s="1"/>
      <c r="I1" s="1"/>
      <c r="J1" s="1"/>
      <c r="K1" s="1"/>
      <c r="L1" s="1"/>
      <c r="M1" s="1"/>
      <c r="N1" s="1"/>
      <c r="O1" s="40"/>
      <c r="P1" s="206" t="s">
        <v>204</v>
      </c>
      <c r="Q1" s="203" t="s">
        <v>151</v>
      </c>
      <c r="S1" s="396" t="s">
        <v>182</v>
      </c>
      <c r="T1" s="397"/>
      <c r="U1" s="398"/>
      <c r="V1" s="399"/>
      <c r="W1" s="396" t="s">
        <v>183</v>
      </c>
      <c r="X1" s="397"/>
      <c r="Y1" s="398"/>
      <c r="Z1" s="399"/>
      <c r="AA1" s="396" t="s">
        <v>400</v>
      </c>
      <c r="AB1" s="397"/>
      <c r="AC1" s="398"/>
      <c r="AD1" s="399"/>
      <c r="AF1" s="120" t="s">
        <v>205</v>
      </c>
      <c r="AG1" s="121">
        <f>COUNTIF(S:S,"Hinweis")</f>
        <v>0</v>
      </c>
      <c r="AH1" s="121"/>
      <c r="AI1" s="120" t="s">
        <v>206</v>
      </c>
      <c r="AJ1" s="121">
        <f>COUNTIF(S:S,"Abweichung")</f>
        <v>0</v>
      </c>
      <c r="AK1" s="122"/>
      <c r="AL1" s="120" t="s">
        <v>207</v>
      </c>
      <c r="AM1" s="121">
        <f>COUNTIF(W:W,"Hinweis")</f>
        <v>0</v>
      </c>
      <c r="AN1" s="121"/>
      <c r="AO1" s="120" t="s">
        <v>208</v>
      </c>
      <c r="AP1" s="121">
        <f>COUNTIF(W:W,"Abweichung")</f>
        <v>0</v>
      </c>
      <c r="AQ1" s="122"/>
      <c r="AR1" s="120" t="s">
        <v>404</v>
      </c>
      <c r="AS1" s="121">
        <f>COUNTIF(AA:AA,"Hinweis")</f>
        <v>0</v>
      </c>
      <c r="AT1" s="121"/>
      <c r="AU1" s="120" t="s">
        <v>405</v>
      </c>
      <c r="AV1" s="121">
        <f>COUNTIF(AA:AA,"Abweichung")</f>
        <v>0</v>
      </c>
      <c r="AW1" s="122"/>
    </row>
    <row r="2" spans="1:49" ht="15" customHeight="1" x14ac:dyDescent="0.25">
      <c r="A2" s="1"/>
      <c r="B2" s="1"/>
      <c r="C2" s="1"/>
      <c r="D2" s="1"/>
      <c r="E2" s="1"/>
      <c r="F2" s="1"/>
      <c r="H2" s="1"/>
      <c r="I2" s="36"/>
      <c r="J2" s="36"/>
      <c r="Q2" s="241"/>
      <c r="S2" s="402" t="s">
        <v>186</v>
      </c>
      <c r="T2" s="403"/>
      <c r="U2" s="400"/>
      <c r="V2" s="212"/>
      <c r="W2" s="213" t="s">
        <v>186</v>
      </c>
      <c r="X2" s="214"/>
      <c r="Y2" s="400" t="s">
        <v>184</v>
      </c>
      <c r="Z2" s="401"/>
      <c r="AA2" s="213" t="s">
        <v>186</v>
      </c>
      <c r="AB2" s="214"/>
      <c r="AC2" s="400" t="s">
        <v>184</v>
      </c>
      <c r="AD2" s="401"/>
      <c r="AF2" s="125"/>
      <c r="AI2" s="125"/>
      <c r="AK2" s="126"/>
      <c r="AL2" s="125"/>
      <c r="AO2" s="125"/>
      <c r="AP2" s="1"/>
      <c r="AQ2" s="126"/>
      <c r="AR2" s="125"/>
      <c r="AU2" s="125"/>
      <c r="AV2" s="1"/>
      <c r="AW2" s="126"/>
    </row>
    <row r="3" spans="1:49" ht="15" customHeight="1" x14ac:dyDescent="0.25">
      <c r="A3" s="1"/>
      <c r="B3" s="1"/>
      <c r="C3" s="1"/>
      <c r="D3" s="1"/>
      <c r="E3" s="1"/>
      <c r="F3" s="1"/>
      <c r="H3" s="47"/>
      <c r="I3" s="83"/>
      <c r="J3" s="83"/>
      <c r="Q3" s="241"/>
      <c r="S3" s="217" t="s">
        <v>209</v>
      </c>
      <c r="T3" s="218" t="s">
        <v>210</v>
      </c>
      <c r="U3" s="219" t="s">
        <v>40</v>
      </c>
      <c r="V3" s="220" t="s">
        <v>185</v>
      </c>
      <c r="W3" s="217" t="s">
        <v>209</v>
      </c>
      <c r="X3" s="218" t="s">
        <v>210</v>
      </c>
      <c r="Y3" s="219" t="s">
        <v>40</v>
      </c>
      <c r="Z3" s="220" t="s">
        <v>185</v>
      </c>
      <c r="AA3" s="217" t="s">
        <v>209</v>
      </c>
      <c r="AB3" s="218" t="s">
        <v>210</v>
      </c>
      <c r="AC3" s="219" t="s">
        <v>40</v>
      </c>
      <c r="AD3" s="220" t="s">
        <v>185</v>
      </c>
      <c r="AF3" s="127" t="s">
        <v>210</v>
      </c>
      <c r="AG3" s="128" t="s">
        <v>40</v>
      </c>
      <c r="AH3" s="129" t="s">
        <v>185</v>
      </c>
      <c r="AI3" s="127" t="s">
        <v>210</v>
      </c>
      <c r="AJ3" s="128" t="s">
        <v>40</v>
      </c>
      <c r="AK3" s="130" t="s">
        <v>185</v>
      </c>
      <c r="AL3" s="127" t="s">
        <v>210</v>
      </c>
      <c r="AM3" s="128" t="s">
        <v>40</v>
      </c>
      <c r="AN3" s="129" t="s">
        <v>185</v>
      </c>
      <c r="AO3" s="127" t="s">
        <v>210</v>
      </c>
      <c r="AP3" s="128" t="s">
        <v>40</v>
      </c>
      <c r="AQ3" s="130" t="s">
        <v>185</v>
      </c>
      <c r="AR3" s="127" t="s">
        <v>210</v>
      </c>
      <c r="AS3" s="128" t="s">
        <v>40</v>
      </c>
      <c r="AT3" s="129" t="s">
        <v>185</v>
      </c>
      <c r="AU3" s="127" t="s">
        <v>210</v>
      </c>
      <c r="AV3" s="128" t="s">
        <v>40</v>
      </c>
      <c r="AW3" s="130" t="s">
        <v>185</v>
      </c>
    </row>
    <row r="4" spans="1:49" ht="15" customHeight="1" x14ac:dyDescent="0.25">
      <c r="A4" s="1"/>
      <c r="B4" s="1"/>
      <c r="C4" s="1"/>
      <c r="D4" s="1"/>
      <c r="E4" s="1"/>
      <c r="F4" s="1"/>
      <c r="I4" s="264" t="s">
        <v>146</v>
      </c>
      <c r="J4" s="264" t="s">
        <v>197</v>
      </c>
      <c r="Q4" s="241"/>
      <c r="S4" s="225"/>
      <c r="T4" s="226"/>
      <c r="U4" s="227"/>
      <c r="V4" s="228"/>
      <c r="W4" s="225"/>
      <c r="X4" s="226"/>
      <c r="Y4" s="227"/>
      <c r="Z4" s="228"/>
      <c r="AA4" s="225"/>
      <c r="AB4" s="226"/>
      <c r="AC4" s="227"/>
      <c r="AD4" s="228"/>
      <c r="AF4" s="131">
        <v>1</v>
      </c>
      <c r="AG4" s="132" t="str">
        <f t="shared" ref="AG4:AG19" si="0">IF($AF4&lt;=$AG$1,VLOOKUP(CONCATENATE("Hinweis ",$AF4),$T:$V,2,0),"")</f>
        <v/>
      </c>
      <c r="AH4" s="134" t="str">
        <f t="shared" ref="AH4:AH19" si="1">IF($AF4&lt;=$AG$1,VLOOKUP(CONCATENATE("Hinweis ",$AF4),$T:$V,3,0),"")</f>
        <v/>
      </c>
      <c r="AI4" s="131">
        <v>1</v>
      </c>
      <c r="AJ4" s="132" t="str">
        <f t="shared" ref="AJ4:AJ19" si="2">IF($AI4&lt;=$AJ$1,VLOOKUP(CONCATENATE("Abweichung ",$AI4),$T:$V,2,0),"")</f>
        <v/>
      </c>
      <c r="AK4" s="133" t="str">
        <f t="shared" ref="AK4:AK19" si="3">IF($AI4&lt;=$AJ$1,VLOOKUP(CONCATENATE("Abweichung ",$AI4),$T:$V,3,0),"")</f>
        <v/>
      </c>
      <c r="AL4" s="131">
        <v>1</v>
      </c>
      <c r="AM4" s="132" t="str">
        <f t="shared" ref="AM4:AM19" si="4">IF($AL4&lt;=$AM$1,VLOOKUP(CONCATENATE("Hinweis ",$AL4),$X:$Z,2,0),"")</f>
        <v/>
      </c>
      <c r="AN4" s="132" t="str">
        <f t="shared" ref="AN4:AN19" si="5">IF($AL4&lt;=$AM$1,VLOOKUP(CONCATENATE("Hinweis ",$AL4),$X:$Z,3,0),"")</f>
        <v/>
      </c>
      <c r="AO4" s="131">
        <v>1</v>
      </c>
      <c r="AP4" s="132" t="str">
        <f t="shared" ref="AP4:AP19" si="6">IF($AO4&lt;=$AP$1,VLOOKUP(CONCATENATE("Abweichung ",$AO4),$X:$Z,2,0),"")</f>
        <v/>
      </c>
      <c r="AQ4" s="133" t="str">
        <f t="shared" ref="AQ4:AQ19" si="7">IF($AO4&lt;=$AP$1,VLOOKUP(CONCATENATE("Abweichung ",$AO4),$X:$Z,3,0),"")</f>
        <v/>
      </c>
      <c r="AR4" s="131">
        <v>1</v>
      </c>
      <c r="AS4" s="132" t="str">
        <f>IF($AR4&lt;=$AS$1,VLOOKUP(CONCATENATE("Hinweis ",$AR4),$AB:$AD,2,0),"")</f>
        <v/>
      </c>
      <c r="AT4" s="132" t="str">
        <f>IF($AR4&lt;=$AS$1,VLOOKUP(CONCATENATE("Hinweis ",$AR4),$AB:$AD,3,0),"")</f>
        <v/>
      </c>
      <c r="AU4" s="131">
        <v>1</v>
      </c>
      <c r="AV4" s="132" t="str">
        <f>IF($AU4&lt;=$AV$1,VLOOKUP(CONCATENATE("Abweichung ",$AU4),$AB:$AD,2,0),"")</f>
        <v/>
      </c>
      <c r="AW4" s="133" t="str">
        <f>IF($AU4&lt;=$AV$1,VLOOKUP(CONCATENATE("Abweichung ",$AU4),$AB:$AD,3,0),"")</f>
        <v/>
      </c>
    </row>
    <row r="5" spans="1:49" ht="15" customHeight="1" x14ac:dyDescent="0.25">
      <c r="A5" s="1"/>
      <c r="B5" s="1"/>
      <c r="C5" s="1"/>
      <c r="D5" s="1"/>
      <c r="E5" s="1"/>
      <c r="F5" s="1"/>
      <c r="H5" s="449" t="str">
        <f>[1]Struktur!G4</f>
        <v>Bearbeitungsstand Pflichtangaben</v>
      </c>
      <c r="I5" s="405"/>
      <c r="J5" s="450"/>
      <c r="Q5" s="241"/>
      <c r="S5" s="225"/>
      <c r="T5" s="226"/>
      <c r="U5" s="227"/>
      <c r="V5" s="228"/>
      <c r="W5" s="225"/>
      <c r="X5" s="226"/>
      <c r="Y5" s="227"/>
      <c r="Z5" s="228"/>
      <c r="AA5" s="225"/>
      <c r="AB5" s="226"/>
      <c r="AC5" s="227"/>
      <c r="AD5" s="228"/>
      <c r="AF5" s="131">
        <v>2</v>
      </c>
      <c r="AG5" s="132" t="str">
        <f t="shared" si="0"/>
        <v/>
      </c>
      <c r="AH5" s="134" t="str">
        <f t="shared" si="1"/>
        <v/>
      </c>
      <c r="AI5" s="131">
        <v>2</v>
      </c>
      <c r="AJ5" s="132" t="str">
        <f t="shared" si="2"/>
        <v/>
      </c>
      <c r="AK5" s="133" t="str">
        <f t="shared" si="3"/>
        <v/>
      </c>
      <c r="AL5" s="131">
        <v>2</v>
      </c>
      <c r="AM5" s="132" t="str">
        <f t="shared" si="4"/>
        <v/>
      </c>
      <c r="AN5" s="132" t="str">
        <f t="shared" si="5"/>
        <v/>
      </c>
      <c r="AO5" s="131">
        <v>2</v>
      </c>
      <c r="AP5" s="132" t="str">
        <f t="shared" si="6"/>
        <v/>
      </c>
      <c r="AQ5" s="133" t="str">
        <f t="shared" si="7"/>
        <v/>
      </c>
      <c r="AR5" s="131">
        <v>2</v>
      </c>
      <c r="AS5" s="132" t="str">
        <f t="shared" ref="AS5:AS19" si="8">IF($AR5&lt;=$AS$1,VLOOKUP(CONCATENATE("Hinweis ",$AR5),$AB:$AD,2,0),"")</f>
        <v/>
      </c>
      <c r="AT5" s="132" t="str">
        <f t="shared" ref="AT5:AT19" si="9">IF($AR5&lt;=$AS$1,VLOOKUP(CONCATENATE("Hinweis ",$AR5),$AB:$AD,3,0),"")</f>
        <v/>
      </c>
      <c r="AU5" s="131">
        <v>2</v>
      </c>
      <c r="AV5" s="132" t="str">
        <f t="shared" ref="AV5:AV19" si="10">IF($AU5&lt;=$AV$1,VLOOKUP(CONCATENATE("Abweichung ",$AU5),$AB:$AD,2,0),"")</f>
        <v/>
      </c>
      <c r="AW5" s="133" t="str">
        <f t="shared" ref="AW5:AW19" si="11">IF($AU5&lt;=$AV$1,VLOOKUP(CONCATENATE("Abweichung ",$AU5),$AB:$AD,3,0),"")</f>
        <v/>
      </c>
    </row>
    <row r="6" spans="1:49" ht="15" customHeight="1" x14ac:dyDescent="0.25">
      <c r="A6" s="1"/>
      <c r="B6" s="1"/>
      <c r="C6" s="1"/>
      <c r="D6" s="1"/>
      <c r="E6" s="1"/>
      <c r="F6" s="1"/>
      <c r="H6" s="52" t="s">
        <v>147</v>
      </c>
      <c r="I6" s="28">
        <f>COUNTIF(Q:Q,H6)</f>
        <v>0</v>
      </c>
      <c r="J6" s="29">
        <f>I6/SUM(I6:I8)</f>
        <v>0</v>
      </c>
      <c r="Q6" s="241"/>
      <c r="S6" s="225"/>
      <c r="T6" s="226"/>
      <c r="U6" s="227"/>
      <c r="V6" s="228"/>
      <c r="W6" s="225"/>
      <c r="X6" s="226"/>
      <c r="Y6" s="227"/>
      <c r="Z6" s="228"/>
      <c r="AA6" s="225"/>
      <c r="AB6" s="226"/>
      <c r="AC6" s="227"/>
      <c r="AD6" s="228"/>
      <c r="AF6" s="131">
        <v>3</v>
      </c>
      <c r="AG6" s="132" t="str">
        <f t="shared" si="0"/>
        <v/>
      </c>
      <c r="AH6" s="134" t="str">
        <f t="shared" si="1"/>
        <v/>
      </c>
      <c r="AI6" s="131">
        <v>3</v>
      </c>
      <c r="AJ6" s="132" t="str">
        <f t="shared" si="2"/>
        <v/>
      </c>
      <c r="AK6" s="133" t="str">
        <f t="shared" si="3"/>
        <v/>
      </c>
      <c r="AL6" s="131">
        <v>3</v>
      </c>
      <c r="AM6" s="132" t="str">
        <f t="shared" si="4"/>
        <v/>
      </c>
      <c r="AN6" s="132" t="str">
        <f t="shared" si="5"/>
        <v/>
      </c>
      <c r="AO6" s="131">
        <v>3</v>
      </c>
      <c r="AP6" s="132" t="str">
        <f t="shared" si="6"/>
        <v/>
      </c>
      <c r="AQ6" s="133" t="str">
        <f t="shared" si="7"/>
        <v/>
      </c>
      <c r="AR6" s="131">
        <v>3</v>
      </c>
      <c r="AS6" s="132" t="str">
        <f t="shared" si="8"/>
        <v/>
      </c>
      <c r="AT6" s="132" t="str">
        <f t="shared" si="9"/>
        <v/>
      </c>
      <c r="AU6" s="131">
        <v>3</v>
      </c>
      <c r="AV6" s="132" t="str">
        <f t="shared" si="10"/>
        <v/>
      </c>
      <c r="AW6" s="133" t="str">
        <f t="shared" si="11"/>
        <v/>
      </c>
    </row>
    <row r="7" spans="1:49" ht="15" customHeight="1" x14ac:dyDescent="0.25">
      <c r="A7" s="1"/>
      <c r="B7" s="1"/>
      <c r="C7" s="1"/>
      <c r="D7" s="1"/>
      <c r="E7" s="1"/>
      <c r="F7" s="1"/>
      <c r="H7" s="52" t="s">
        <v>148</v>
      </c>
      <c r="I7" s="28">
        <f>COUNTIF(Q:Q,H7)</f>
        <v>22</v>
      </c>
      <c r="J7" s="29">
        <f>I7/SUM(I6:I8)</f>
        <v>1</v>
      </c>
      <c r="Q7" s="241"/>
      <c r="S7" s="225"/>
      <c r="T7" s="226"/>
      <c r="U7" s="227"/>
      <c r="V7" s="228"/>
      <c r="W7" s="225"/>
      <c r="X7" s="226"/>
      <c r="Y7" s="227"/>
      <c r="Z7" s="228"/>
      <c r="AA7" s="225"/>
      <c r="AB7" s="226"/>
      <c r="AC7" s="227"/>
      <c r="AD7" s="228"/>
      <c r="AF7" s="131">
        <v>4</v>
      </c>
      <c r="AG7" s="132" t="str">
        <f t="shared" si="0"/>
        <v/>
      </c>
      <c r="AH7" s="134" t="str">
        <f t="shared" si="1"/>
        <v/>
      </c>
      <c r="AI7" s="131">
        <v>4</v>
      </c>
      <c r="AJ7" s="132" t="str">
        <f t="shared" si="2"/>
        <v/>
      </c>
      <c r="AK7" s="133" t="str">
        <f t="shared" si="3"/>
        <v/>
      </c>
      <c r="AL7" s="131">
        <v>4</v>
      </c>
      <c r="AM7" s="132" t="str">
        <f t="shared" si="4"/>
        <v/>
      </c>
      <c r="AN7" s="132" t="str">
        <f t="shared" si="5"/>
        <v/>
      </c>
      <c r="AO7" s="131">
        <v>4</v>
      </c>
      <c r="AP7" s="132" t="str">
        <f t="shared" si="6"/>
        <v/>
      </c>
      <c r="AQ7" s="133" t="str">
        <f t="shared" si="7"/>
        <v/>
      </c>
      <c r="AR7" s="131">
        <v>4</v>
      </c>
      <c r="AS7" s="132" t="str">
        <f t="shared" si="8"/>
        <v/>
      </c>
      <c r="AT7" s="132" t="str">
        <f t="shared" si="9"/>
        <v/>
      </c>
      <c r="AU7" s="131">
        <v>4</v>
      </c>
      <c r="AV7" s="132" t="str">
        <f t="shared" si="10"/>
        <v/>
      </c>
      <c r="AW7" s="133" t="str">
        <f t="shared" si="11"/>
        <v/>
      </c>
    </row>
    <row r="8" spans="1:49" ht="15" customHeight="1" x14ac:dyDescent="0.25">
      <c r="A8" s="1"/>
      <c r="B8" s="1"/>
      <c r="C8" s="1"/>
      <c r="D8" s="1"/>
      <c r="E8" s="1"/>
      <c r="F8" s="1"/>
      <c r="H8" s="52" t="s">
        <v>87</v>
      </c>
      <c r="I8" s="28">
        <f>COUNTIF(Q:Q,H8)</f>
        <v>0</v>
      </c>
      <c r="J8" s="29">
        <f>I8/SUM(I6:I8)</f>
        <v>0</v>
      </c>
      <c r="Q8" s="241"/>
      <c r="S8" s="225"/>
      <c r="T8" s="226"/>
      <c r="U8" s="227"/>
      <c r="V8" s="228"/>
      <c r="W8" s="225"/>
      <c r="X8" s="226"/>
      <c r="Y8" s="227"/>
      <c r="Z8" s="228"/>
      <c r="AA8" s="225"/>
      <c r="AB8" s="226"/>
      <c r="AC8" s="227"/>
      <c r="AD8" s="228"/>
      <c r="AF8" s="131">
        <v>5</v>
      </c>
      <c r="AG8" s="132" t="str">
        <f t="shared" si="0"/>
        <v/>
      </c>
      <c r="AH8" s="134" t="str">
        <f t="shared" si="1"/>
        <v/>
      </c>
      <c r="AI8" s="131">
        <v>5</v>
      </c>
      <c r="AJ8" s="132" t="str">
        <f t="shared" si="2"/>
        <v/>
      </c>
      <c r="AK8" s="133" t="str">
        <f t="shared" si="3"/>
        <v/>
      </c>
      <c r="AL8" s="131">
        <v>5</v>
      </c>
      <c r="AM8" s="132" t="str">
        <f t="shared" si="4"/>
        <v/>
      </c>
      <c r="AN8" s="132" t="str">
        <f t="shared" si="5"/>
        <v/>
      </c>
      <c r="AO8" s="131">
        <v>5</v>
      </c>
      <c r="AP8" s="132" t="str">
        <f t="shared" si="6"/>
        <v/>
      </c>
      <c r="AQ8" s="133" t="str">
        <f t="shared" si="7"/>
        <v/>
      </c>
      <c r="AR8" s="131">
        <v>5</v>
      </c>
      <c r="AS8" s="132" t="str">
        <f t="shared" si="8"/>
        <v/>
      </c>
      <c r="AT8" s="132" t="str">
        <f t="shared" si="9"/>
        <v/>
      </c>
      <c r="AU8" s="131">
        <v>5</v>
      </c>
      <c r="AV8" s="132" t="str">
        <f t="shared" si="10"/>
        <v/>
      </c>
      <c r="AW8" s="133" t="str">
        <f t="shared" si="11"/>
        <v/>
      </c>
    </row>
    <row r="9" spans="1:49" ht="15" customHeight="1" x14ac:dyDescent="0.25">
      <c r="A9" s="1"/>
      <c r="B9" s="1"/>
      <c r="C9" s="1"/>
      <c r="D9" s="1"/>
      <c r="E9" s="1"/>
      <c r="F9" s="1"/>
      <c r="H9" s="1"/>
      <c r="I9" s="1"/>
      <c r="J9" s="1"/>
      <c r="Q9" s="241"/>
      <c r="S9" s="225"/>
      <c r="T9" s="226"/>
      <c r="U9" s="227"/>
      <c r="V9" s="228"/>
      <c r="W9" s="225"/>
      <c r="X9" s="226"/>
      <c r="Y9" s="227"/>
      <c r="Z9" s="228"/>
      <c r="AA9" s="225"/>
      <c r="AB9" s="226"/>
      <c r="AC9" s="227"/>
      <c r="AD9" s="228"/>
      <c r="AF9" s="131">
        <v>6</v>
      </c>
      <c r="AG9" s="132" t="str">
        <f t="shared" si="0"/>
        <v/>
      </c>
      <c r="AH9" s="134" t="str">
        <f t="shared" si="1"/>
        <v/>
      </c>
      <c r="AI9" s="131">
        <v>6</v>
      </c>
      <c r="AJ9" s="132" t="str">
        <f t="shared" si="2"/>
        <v/>
      </c>
      <c r="AK9" s="133" t="str">
        <f t="shared" si="3"/>
        <v/>
      </c>
      <c r="AL9" s="131">
        <v>6</v>
      </c>
      <c r="AM9" s="132" t="str">
        <f t="shared" si="4"/>
        <v/>
      </c>
      <c r="AN9" s="132" t="str">
        <f t="shared" si="5"/>
        <v/>
      </c>
      <c r="AO9" s="131">
        <v>6</v>
      </c>
      <c r="AP9" s="132" t="str">
        <f t="shared" si="6"/>
        <v/>
      </c>
      <c r="AQ9" s="133" t="str">
        <f t="shared" si="7"/>
        <v/>
      </c>
      <c r="AR9" s="131">
        <v>6</v>
      </c>
      <c r="AS9" s="132" t="str">
        <f t="shared" si="8"/>
        <v/>
      </c>
      <c r="AT9" s="132" t="str">
        <f t="shared" si="9"/>
        <v/>
      </c>
      <c r="AU9" s="131">
        <v>6</v>
      </c>
      <c r="AV9" s="132" t="str">
        <f t="shared" si="10"/>
        <v/>
      </c>
      <c r="AW9" s="133" t="str">
        <f t="shared" si="11"/>
        <v/>
      </c>
    </row>
    <row r="10" spans="1:49" ht="15" customHeight="1" x14ac:dyDescent="0.25">
      <c r="A10" s="1"/>
      <c r="B10" s="1"/>
      <c r="C10" s="1"/>
      <c r="D10" s="1"/>
      <c r="E10" s="1"/>
      <c r="F10" s="1"/>
      <c r="H10" s="111" t="s">
        <v>161</v>
      </c>
      <c r="I10" s="111"/>
      <c r="J10" s="111"/>
      <c r="Q10" s="241"/>
      <c r="S10" s="225"/>
      <c r="T10" s="226"/>
      <c r="U10" s="227"/>
      <c r="V10" s="228"/>
      <c r="W10" s="225"/>
      <c r="X10" s="226"/>
      <c r="Y10" s="227"/>
      <c r="Z10" s="228"/>
      <c r="AA10" s="225"/>
      <c r="AB10" s="226"/>
      <c r="AC10" s="227"/>
      <c r="AD10" s="228"/>
      <c r="AF10" s="131">
        <v>7</v>
      </c>
      <c r="AG10" s="132" t="str">
        <f t="shared" si="0"/>
        <v/>
      </c>
      <c r="AH10" s="134" t="str">
        <f t="shared" si="1"/>
        <v/>
      </c>
      <c r="AI10" s="131">
        <v>7</v>
      </c>
      <c r="AJ10" s="132" t="str">
        <f t="shared" si="2"/>
        <v/>
      </c>
      <c r="AK10" s="133" t="str">
        <f t="shared" si="3"/>
        <v/>
      </c>
      <c r="AL10" s="131">
        <v>7</v>
      </c>
      <c r="AM10" s="132" t="str">
        <f t="shared" si="4"/>
        <v/>
      </c>
      <c r="AN10" s="132" t="str">
        <f t="shared" si="5"/>
        <v/>
      </c>
      <c r="AO10" s="131">
        <v>7</v>
      </c>
      <c r="AP10" s="132" t="str">
        <f t="shared" si="6"/>
        <v/>
      </c>
      <c r="AQ10" s="133" t="str">
        <f t="shared" si="7"/>
        <v/>
      </c>
      <c r="AR10" s="131">
        <v>7</v>
      </c>
      <c r="AS10" s="132" t="str">
        <f t="shared" si="8"/>
        <v/>
      </c>
      <c r="AT10" s="132" t="str">
        <f t="shared" si="9"/>
        <v/>
      </c>
      <c r="AU10" s="131">
        <v>7</v>
      </c>
      <c r="AV10" s="132" t="str">
        <f t="shared" si="10"/>
        <v/>
      </c>
      <c r="AW10" s="133" t="str">
        <f t="shared" si="11"/>
        <v/>
      </c>
    </row>
    <row r="11" spans="1:49" ht="15" customHeight="1" x14ac:dyDescent="0.25">
      <c r="A11" s="1"/>
      <c r="B11" s="1"/>
      <c r="C11" s="1"/>
      <c r="D11" s="1"/>
      <c r="E11" s="1"/>
      <c r="F11" s="1"/>
      <c r="H11" s="52" t="s">
        <v>149</v>
      </c>
      <c r="I11" s="28">
        <f>COUNTIF(F:F,H11)</f>
        <v>0</v>
      </c>
      <c r="J11" s="29">
        <f>I11/8</f>
        <v>0</v>
      </c>
      <c r="Q11" s="241"/>
      <c r="S11" s="225"/>
      <c r="T11" s="226"/>
      <c r="U11" s="227"/>
      <c r="V11" s="228"/>
      <c r="W11" s="225"/>
      <c r="X11" s="226"/>
      <c r="Y11" s="227"/>
      <c r="Z11" s="228"/>
      <c r="AA11" s="225"/>
      <c r="AB11" s="226"/>
      <c r="AC11" s="227"/>
      <c r="AD11" s="228"/>
      <c r="AF11" s="131">
        <v>8</v>
      </c>
      <c r="AG11" s="132" t="str">
        <f t="shared" si="0"/>
        <v/>
      </c>
      <c r="AH11" s="134" t="str">
        <f t="shared" si="1"/>
        <v/>
      </c>
      <c r="AI11" s="131">
        <v>8</v>
      </c>
      <c r="AJ11" s="132" t="str">
        <f t="shared" si="2"/>
        <v/>
      </c>
      <c r="AK11" s="133" t="str">
        <f t="shared" si="3"/>
        <v/>
      </c>
      <c r="AL11" s="131">
        <v>8</v>
      </c>
      <c r="AM11" s="132" t="str">
        <f t="shared" si="4"/>
        <v/>
      </c>
      <c r="AN11" s="132" t="str">
        <f t="shared" si="5"/>
        <v/>
      </c>
      <c r="AO11" s="131">
        <v>8</v>
      </c>
      <c r="AP11" s="132" t="str">
        <f t="shared" si="6"/>
        <v/>
      </c>
      <c r="AQ11" s="133" t="str">
        <f t="shared" si="7"/>
        <v/>
      </c>
      <c r="AR11" s="131">
        <v>8</v>
      </c>
      <c r="AS11" s="132" t="str">
        <f t="shared" si="8"/>
        <v/>
      </c>
      <c r="AT11" s="132" t="str">
        <f t="shared" si="9"/>
        <v/>
      </c>
      <c r="AU11" s="131">
        <v>8</v>
      </c>
      <c r="AV11" s="132" t="str">
        <f t="shared" si="10"/>
        <v/>
      </c>
      <c r="AW11" s="133" t="str">
        <f t="shared" si="11"/>
        <v/>
      </c>
    </row>
    <row r="12" spans="1:49" ht="15" customHeight="1" x14ac:dyDescent="0.25">
      <c r="A12" s="1"/>
      <c r="B12" s="1"/>
      <c r="C12" s="1"/>
      <c r="D12" s="1"/>
      <c r="E12" s="1"/>
      <c r="F12" s="1"/>
      <c r="H12" s="52" t="s">
        <v>150</v>
      </c>
      <c r="I12" s="28">
        <f>COUNTIF(F:F,H12)</f>
        <v>0</v>
      </c>
      <c r="J12" s="29">
        <f>I12/8</f>
        <v>0</v>
      </c>
      <c r="Q12" s="241"/>
      <c r="S12" s="225"/>
      <c r="T12" s="226"/>
      <c r="U12" s="227"/>
      <c r="V12" s="228"/>
      <c r="W12" s="225"/>
      <c r="X12" s="226"/>
      <c r="Y12" s="227"/>
      <c r="Z12" s="228"/>
      <c r="AA12" s="225"/>
      <c r="AB12" s="226"/>
      <c r="AC12" s="227"/>
      <c r="AD12" s="228"/>
      <c r="AF12" s="131">
        <v>9</v>
      </c>
      <c r="AG12" s="132" t="str">
        <f t="shared" si="0"/>
        <v/>
      </c>
      <c r="AH12" s="134" t="str">
        <f t="shared" si="1"/>
        <v/>
      </c>
      <c r="AI12" s="131">
        <v>9</v>
      </c>
      <c r="AJ12" s="132" t="str">
        <f t="shared" si="2"/>
        <v/>
      </c>
      <c r="AK12" s="133" t="str">
        <f t="shared" si="3"/>
        <v/>
      </c>
      <c r="AL12" s="131">
        <v>9</v>
      </c>
      <c r="AM12" s="132" t="str">
        <f t="shared" si="4"/>
        <v/>
      </c>
      <c r="AN12" s="132" t="str">
        <f t="shared" si="5"/>
        <v/>
      </c>
      <c r="AO12" s="131">
        <v>9</v>
      </c>
      <c r="AP12" s="132" t="str">
        <f t="shared" si="6"/>
        <v/>
      </c>
      <c r="AQ12" s="133" t="str">
        <f t="shared" si="7"/>
        <v/>
      </c>
      <c r="AR12" s="131">
        <v>9</v>
      </c>
      <c r="AS12" s="132" t="str">
        <f t="shared" si="8"/>
        <v/>
      </c>
      <c r="AT12" s="132" t="str">
        <f t="shared" si="9"/>
        <v/>
      </c>
      <c r="AU12" s="131">
        <v>9</v>
      </c>
      <c r="AV12" s="132" t="str">
        <f t="shared" si="10"/>
        <v/>
      </c>
      <c r="AW12" s="133" t="str">
        <f t="shared" si="11"/>
        <v/>
      </c>
    </row>
    <row r="13" spans="1:49" ht="15" customHeight="1" x14ac:dyDescent="0.25">
      <c r="A13" s="1"/>
      <c r="B13" s="1"/>
      <c r="C13" s="1"/>
      <c r="D13" s="1"/>
      <c r="E13" s="1"/>
      <c r="F13" s="1"/>
      <c r="H13" s="1"/>
      <c r="I13" s="1"/>
      <c r="J13" s="25"/>
      <c r="Q13" s="241"/>
      <c r="S13" s="225"/>
      <c r="T13" s="226"/>
      <c r="U13" s="227"/>
      <c r="V13" s="228"/>
      <c r="W13" s="225"/>
      <c r="X13" s="226"/>
      <c r="Y13" s="227"/>
      <c r="Z13" s="228"/>
      <c r="AA13" s="225"/>
      <c r="AB13" s="226"/>
      <c r="AC13" s="227"/>
      <c r="AD13" s="228"/>
      <c r="AF13" s="131">
        <v>10</v>
      </c>
      <c r="AG13" s="132" t="str">
        <f t="shared" si="0"/>
        <v/>
      </c>
      <c r="AH13" s="134" t="str">
        <f t="shared" si="1"/>
        <v/>
      </c>
      <c r="AI13" s="131">
        <v>10</v>
      </c>
      <c r="AJ13" s="132" t="str">
        <f t="shared" si="2"/>
        <v/>
      </c>
      <c r="AK13" s="133" t="str">
        <f t="shared" si="3"/>
        <v/>
      </c>
      <c r="AL13" s="131">
        <v>10</v>
      </c>
      <c r="AM13" s="132" t="str">
        <f t="shared" si="4"/>
        <v/>
      </c>
      <c r="AN13" s="132" t="str">
        <f t="shared" si="5"/>
        <v/>
      </c>
      <c r="AO13" s="131">
        <v>10</v>
      </c>
      <c r="AP13" s="132" t="str">
        <f t="shared" si="6"/>
        <v/>
      </c>
      <c r="AQ13" s="133" t="str">
        <f t="shared" si="7"/>
        <v/>
      </c>
      <c r="AR13" s="131">
        <v>10</v>
      </c>
      <c r="AS13" s="132" t="str">
        <f t="shared" si="8"/>
        <v/>
      </c>
      <c r="AT13" s="132" t="str">
        <f t="shared" si="9"/>
        <v/>
      </c>
      <c r="AU13" s="131">
        <v>10</v>
      </c>
      <c r="AV13" s="132" t="str">
        <f t="shared" si="10"/>
        <v/>
      </c>
      <c r="AW13" s="133" t="str">
        <f t="shared" si="11"/>
        <v/>
      </c>
    </row>
    <row r="14" spans="1:49" ht="15" customHeight="1" x14ac:dyDescent="0.25">
      <c r="A14" s="1"/>
      <c r="B14" s="1"/>
      <c r="C14" s="1"/>
      <c r="D14" s="1"/>
      <c r="E14" s="1"/>
      <c r="F14" s="1"/>
      <c r="G14" s="81"/>
      <c r="H14" s="405" t="str">
        <f>[1]Struktur!G13</f>
        <v>Bewertung Fachexperte</v>
      </c>
      <c r="I14" s="405"/>
      <c r="J14" s="405"/>
      <c r="Q14" s="241"/>
      <c r="S14" s="225"/>
      <c r="T14" s="226"/>
      <c r="U14" s="227"/>
      <c r="V14" s="228"/>
      <c r="W14" s="225"/>
      <c r="X14" s="226"/>
      <c r="Y14" s="227"/>
      <c r="Z14" s="228"/>
      <c r="AA14" s="225"/>
      <c r="AB14" s="226"/>
      <c r="AC14" s="227"/>
      <c r="AD14" s="228"/>
      <c r="AF14" s="131">
        <v>11</v>
      </c>
      <c r="AG14" s="132" t="str">
        <f t="shared" si="0"/>
        <v/>
      </c>
      <c r="AH14" s="134" t="str">
        <f t="shared" si="1"/>
        <v/>
      </c>
      <c r="AI14" s="131">
        <v>11</v>
      </c>
      <c r="AJ14" s="132" t="str">
        <f t="shared" si="2"/>
        <v/>
      </c>
      <c r="AK14" s="133" t="str">
        <f t="shared" si="3"/>
        <v/>
      </c>
      <c r="AL14" s="131">
        <v>11</v>
      </c>
      <c r="AM14" s="132" t="str">
        <f t="shared" si="4"/>
        <v/>
      </c>
      <c r="AN14" s="132" t="str">
        <f t="shared" si="5"/>
        <v/>
      </c>
      <c r="AO14" s="131">
        <v>11</v>
      </c>
      <c r="AP14" s="132" t="str">
        <f t="shared" si="6"/>
        <v/>
      </c>
      <c r="AQ14" s="133" t="str">
        <f t="shared" si="7"/>
        <v/>
      </c>
      <c r="AR14" s="131">
        <v>11</v>
      </c>
      <c r="AS14" s="132" t="str">
        <f t="shared" si="8"/>
        <v/>
      </c>
      <c r="AT14" s="132" t="str">
        <f t="shared" si="9"/>
        <v/>
      </c>
      <c r="AU14" s="131">
        <v>11</v>
      </c>
      <c r="AV14" s="132" t="str">
        <f t="shared" si="10"/>
        <v/>
      </c>
      <c r="AW14" s="133" t="str">
        <f t="shared" si="11"/>
        <v/>
      </c>
    </row>
    <row r="15" spans="1:49" ht="15" customHeight="1" x14ac:dyDescent="0.25">
      <c r="A15" s="1"/>
      <c r="B15" s="1"/>
      <c r="C15" s="1"/>
      <c r="D15" s="1"/>
      <c r="E15" s="1"/>
      <c r="F15" s="1"/>
      <c r="G15" s="453" t="s">
        <v>400</v>
      </c>
      <c r="H15" s="52" t="s">
        <v>62</v>
      </c>
      <c r="I15" s="28">
        <f>COUNTIFS($H$44:$H$84,"Prüfbericht",$I$44:$I$84,H15)</f>
        <v>0</v>
      </c>
      <c r="J15" s="29">
        <f t="shared" ref="J15:J20" si="12">I15/8</f>
        <v>0</v>
      </c>
      <c r="Q15" s="241"/>
      <c r="S15" s="225"/>
      <c r="T15" s="226"/>
      <c r="U15" s="227"/>
      <c r="V15" s="228"/>
      <c r="W15" s="225"/>
      <c r="X15" s="226"/>
      <c r="Y15" s="227"/>
      <c r="Z15" s="228"/>
      <c r="AA15" s="225"/>
      <c r="AB15" s="226"/>
      <c r="AC15" s="227"/>
      <c r="AD15" s="228"/>
      <c r="AF15" s="131">
        <v>12</v>
      </c>
      <c r="AG15" s="132" t="str">
        <f t="shared" si="0"/>
        <v/>
      </c>
      <c r="AH15" s="134" t="str">
        <f t="shared" si="1"/>
        <v/>
      </c>
      <c r="AI15" s="131">
        <v>12</v>
      </c>
      <c r="AJ15" s="132" t="str">
        <f t="shared" si="2"/>
        <v/>
      </c>
      <c r="AK15" s="133" t="str">
        <f t="shared" si="3"/>
        <v/>
      </c>
      <c r="AL15" s="131">
        <v>12</v>
      </c>
      <c r="AM15" s="132" t="str">
        <f t="shared" si="4"/>
        <v/>
      </c>
      <c r="AN15" s="132" t="str">
        <f t="shared" si="5"/>
        <v/>
      </c>
      <c r="AO15" s="131">
        <v>12</v>
      </c>
      <c r="AP15" s="132" t="str">
        <f t="shared" si="6"/>
        <v/>
      </c>
      <c r="AQ15" s="133" t="str">
        <f t="shared" si="7"/>
        <v/>
      </c>
      <c r="AR15" s="131">
        <v>12</v>
      </c>
      <c r="AS15" s="132" t="str">
        <f t="shared" si="8"/>
        <v/>
      </c>
      <c r="AT15" s="132" t="str">
        <f t="shared" si="9"/>
        <v/>
      </c>
      <c r="AU15" s="131">
        <v>12</v>
      </c>
      <c r="AV15" s="132" t="str">
        <f t="shared" si="10"/>
        <v/>
      </c>
      <c r="AW15" s="133" t="str">
        <f t="shared" si="11"/>
        <v/>
      </c>
    </row>
    <row r="16" spans="1:49" ht="15" customHeight="1" x14ac:dyDescent="0.3">
      <c r="A16" s="1"/>
      <c r="B16" s="1"/>
      <c r="C16" s="451"/>
      <c r="D16" s="451"/>
      <c r="E16" s="451"/>
      <c r="F16" s="1"/>
      <c r="G16" s="453"/>
      <c r="H16" s="52" t="s">
        <v>66</v>
      </c>
      <c r="I16" s="28">
        <f>COUNTIFS($H$44:$H$84,"Prüfbericht",$I$44:$I$84,H16)</f>
        <v>0</v>
      </c>
      <c r="J16" s="29">
        <f t="shared" si="12"/>
        <v>0</v>
      </c>
      <c r="Q16" s="241"/>
      <c r="S16" s="225"/>
      <c r="T16" s="226"/>
      <c r="U16" s="227"/>
      <c r="V16" s="228"/>
      <c r="W16" s="225"/>
      <c r="X16" s="226"/>
      <c r="Y16" s="227"/>
      <c r="Z16" s="228"/>
      <c r="AA16" s="225"/>
      <c r="AB16" s="226"/>
      <c r="AC16" s="227"/>
      <c r="AD16" s="228"/>
      <c r="AF16" s="131">
        <v>13</v>
      </c>
      <c r="AG16" s="132" t="str">
        <f t="shared" si="0"/>
        <v/>
      </c>
      <c r="AH16" s="134" t="str">
        <f t="shared" si="1"/>
        <v/>
      </c>
      <c r="AI16" s="131">
        <v>13</v>
      </c>
      <c r="AJ16" s="132" t="str">
        <f t="shared" si="2"/>
        <v/>
      </c>
      <c r="AK16" s="133" t="str">
        <f t="shared" si="3"/>
        <v/>
      </c>
      <c r="AL16" s="131">
        <v>13</v>
      </c>
      <c r="AM16" s="132" t="str">
        <f t="shared" si="4"/>
        <v/>
      </c>
      <c r="AN16" s="132" t="str">
        <f t="shared" si="5"/>
        <v/>
      </c>
      <c r="AO16" s="131">
        <v>13</v>
      </c>
      <c r="AP16" s="132" t="str">
        <f t="shared" si="6"/>
        <v/>
      </c>
      <c r="AQ16" s="133" t="str">
        <f t="shared" si="7"/>
        <v/>
      </c>
      <c r="AR16" s="131">
        <v>13</v>
      </c>
      <c r="AS16" s="132" t="str">
        <f t="shared" si="8"/>
        <v/>
      </c>
      <c r="AT16" s="132" t="str">
        <f t="shared" si="9"/>
        <v/>
      </c>
      <c r="AU16" s="131">
        <v>13</v>
      </c>
      <c r="AV16" s="132" t="str">
        <f t="shared" si="10"/>
        <v/>
      </c>
      <c r="AW16" s="133" t="str">
        <f t="shared" si="11"/>
        <v/>
      </c>
    </row>
    <row r="17" spans="1:49" ht="15" customHeight="1" x14ac:dyDescent="0.3">
      <c r="A17" s="1"/>
      <c r="B17" s="61"/>
      <c r="C17" s="61"/>
      <c r="D17" s="61"/>
      <c r="E17" s="61"/>
      <c r="F17" s="1"/>
      <c r="G17" s="453"/>
      <c r="H17" s="67" t="s">
        <v>65</v>
      </c>
      <c r="I17" s="68">
        <f>COUNTIFS($H$44:$H$84,"Prüfbericht",$I$44:$I$84,H17)</f>
        <v>0</v>
      </c>
      <c r="J17" s="69">
        <f t="shared" si="12"/>
        <v>0</v>
      </c>
      <c r="Q17" s="241"/>
      <c r="S17" s="225"/>
      <c r="T17" s="226"/>
      <c r="U17" s="227"/>
      <c r="V17" s="228"/>
      <c r="W17" s="225"/>
      <c r="X17" s="226"/>
      <c r="Y17" s="227"/>
      <c r="Z17" s="228"/>
      <c r="AA17" s="225"/>
      <c r="AB17" s="226"/>
      <c r="AC17" s="227"/>
      <c r="AD17" s="228"/>
      <c r="AF17" s="131">
        <v>14</v>
      </c>
      <c r="AG17" s="132" t="str">
        <f t="shared" si="0"/>
        <v/>
      </c>
      <c r="AH17" s="134" t="str">
        <f t="shared" si="1"/>
        <v/>
      </c>
      <c r="AI17" s="131">
        <v>14</v>
      </c>
      <c r="AJ17" s="132" t="str">
        <f t="shared" si="2"/>
        <v/>
      </c>
      <c r="AK17" s="133" t="str">
        <f t="shared" si="3"/>
        <v/>
      </c>
      <c r="AL17" s="131">
        <v>14</v>
      </c>
      <c r="AM17" s="132" t="str">
        <f t="shared" si="4"/>
        <v/>
      </c>
      <c r="AN17" s="132" t="str">
        <f t="shared" si="5"/>
        <v/>
      </c>
      <c r="AO17" s="131">
        <v>14</v>
      </c>
      <c r="AP17" s="132" t="str">
        <f t="shared" si="6"/>
        <v/>
      </c>
      <c r="AQ17" s="133" t="str">
        <f t="shared" si="7"/>
        <v/>
      </c>
      <c r="AR17" s="131">
        <v>14</v>
      </c>
      <c r="AS17" s="132" t="str">
        <f t="shared" si="8"/>
        <v/>
      </c>
      <c r="AT17" s="132" t="str">
        <f t="shared" si="9"/>
        <v/>
      </c>
      <c r="AU17" s="131">
        <v>14</v>
      </c>
      <c r="AV17" s="132" t="str">
        <f t="shared" si="10"/>
        <v/>
      </c>
      <c r="AW17" s="133" t="str">
        <f t="shared" si="11"/>
        <v/>
      </c>
    </row>
    <row r="18" spans="1:49" ht="15" hidden="1" customHeight="1" x14ac:dyDescent="0.3">
      <c r="A18" s="1"/>
      <c r="B18" s="61"/>
      <c r="C18" s="61"/>
      <c r="D18" s="61"/>
      <c r="E18" s="61"/>
      <c r="F18" s="1"/>
      <c r="G18" s="453" t="s">
        <v>198</v>
      </c>
      <c r="H18" s="102" t="s">
        <v>62</v>
      </c>
      <c r="I18" s="103">
        <f>COUNTIFS($H$44:$H$85,"Auditbericht",$I$44:$I$85,H18)</f>
        <v>0</v>
      </c>
      <c r="J18" s="104">
        <f t="shared" si="12"/>
        <v>0</v>
      </c>
      <c r="Q18" s="241"/>
      <c r="S18" s="225"/>
      <c r="T18" s="226"/>
      <c r="U18" s="227"/>
      <c r="V18" s="228"/>
      <c r="W18" s="225"/>
      <c r="X18" s="226"/>
      <c r="Y18" s="227"/>
      <c r="Z18" s="228"/>
      <c r="AA18" s="225"/>
      <c r="AB18" s="226"/>
      <c r="AC18" s="227"/>
      <c r="AD18" s="228"/>
      <c r="AF18" s="131">
        <v>15</v>
      </c>
      <c r="AG18" s="132" t="str">
        <f t="shared" si="0"/>
        <v/>
      </c>
      <c r="AH18" s="134" t="str">
        <f t="shared" si="1"/>
        <v/>
      </c>
      <c r="AI18" s="131">
        <v>15</v>
      </c>
      <c r="AJ18" s="132" t="str">
        <f t="shared" si="2"/>
        <v/>
      </c>
      <c r="AK18" s="133" t="str">
        <f t="shared" si="3"/>
        <v/>
      </c>
      <c r="AL18" s="131">
        <v>15</v>
      </c>
      <c r="AM18" s="132" t="str">
        <f t="shared" si="4"/>
        <v/>
      </c>
      <c r="AN18" s="132" t="str">
        <f t="shared" si="5"/>
        <v/>
      </c>
      <c r="AO18" s="131">
        <v>15</v>
      </c>
      <c r="AP18" s="132" t="str">
        <f t="shared" si="6"/>
        <v/>
      </c>
      <c r="AQ18" s="133" t="str">
        <f t="shared" si="7"/>
        <v/>
      </c>
      <c r="AR18" s="131">
        <v>15</v>
      </c>
      <c r="AS18" s="132" t="str">
        <f t="shared" si="8"/>
        <v/>
      </c>
      <c r="AT18" s="132" t="str">
        <f t="shared" si="9"/>
        <v/>
      </c>
      <c r="AU18" s="131">
        <v>15</v>
      </c>
      <c r="AV18" s="132" t="str">
        <f t="shared" si="10"/>
        <v/>
      </c>
      <c r="AW18" s="133" t="str">
        <f t="shared" si="11"/>
        <v/>
      </c>
    </row>
    <row r="19" spans="1:49" ht="15" hidden="1" customHeight="1" x14ac:dyDescent="0.3">
      <c r="A19" s="1"/>
      <c r="B19" s="61"/>
      <c r="C19" s="61"/>
      <c r="D19" s="61"/>
      <c r="E19" s="61"/>
      <c r="F19" s="1"/>
      <c r="G19" s="453"/>
      <c r="H19" s="52" t="s">
        <v>66</v>
      </c>
      <c r="I19" s="28">
        <f>COUNTIFS($H$44:$H$85,"Auditbericht",$I$44:$I$85,H19)</f>
        <v>0</v>
      </c>
      <c r="J19" s="29">
        <f t="shared" si="12"/>
        <v>0</v>
      </c>
      <c r="Q19" s="241"/>
      <c r="S19" s="225"/>
      <c r="T19" s="226"/>
      <c r="U19" s="227"/>
      <c r="V19" s="228"/>
      <c r="W19" s="225"/>
      <c r="X19" s="226"/>
      <c r="Y19" s="227"/>
      <c r="Z19" s="228"/>
      <c r="AA19" s="225"/>
      <c r="AB19" s="226"/>
      <c r="AC19" s="227"/>
      <c r="AD19" s="228"/>
      <c r="AF19" s="131">
        <v>16</v>
      </c>
      <c r="AG19" s="132" t="str">
        <f t="shared" si="0"/>
        <v/>
      </c>
      <c r="AH19" s="134" t="str">
        <f t="shared" si="1"/>
        <v/>
      </c>
      <c r="AI19" s="131">
        <v>16</v>
      </c>
      <c r="AJ19" s="132" t="str">
        <f t="shared" si="2"/>
        <v/>
      </c>
      <c r="AK19" s="133" t="str">
        <f t="shared" si="3"/>
        <v/>
      </c>
      <c r="AL19" s="131">
        <v>16</v>
      </c>
      <c r="AM19" s="132" t="str">
        <f t="shared" si="4"/>
        <v/>
      </c>
      <c r="AN19" s="132" t="str">
        <f t="shared" si="5"/>
        <v/>
      </c>
      <c r="AO19" s="131">
        <v>16</v>
      </c>
      <c r="AP19" s="132" t="str">
        <f t="shared" si="6"/>
        <v/>
      </c>
      <c r="AQ19" s="133" t="str">
        <f t="shared" si="7"/>
        <v/>
      </c>
      <c r="AR19" s="131">
        <v>16</v>
      </c>
      <c r="AS19" s="132" t="str">
        <f t="shared" si="8"/>
        <v/>
      </c>
      <c r="AT19" s="132" t="str">
        <f t="shared" si="9"/>
        <v/>
      </c>
      <c r="AU19" s="131">
        <v>16</v>
      </c>
      <c r="AV19" s="132" t="str">
        <f t="shared" si="10"/>
        <v/>
      </c>
      <c r="AW19" s="133" t="str">
        <f t="shared" si="11"/>
        <v/>
      </c>
    </row>
    <row r="20" spans="1:49" ht="15" hidden="1" customHeight="1" x14ac:dyDescent="0.3">
      <c r="A20" s="1"/>
      <c r="D20" s="61"/>
      <c r="E20" s="61"/>
      <c r="F20" s="1"/>
      <c r="G20" s="453"/>
      <c r="H20" s="52" t="s">
        <v>65</v>
      </c>
      <c r="I20" s="28">
        <f>COUNTIFS($H$44:$H$85,"Auditbericht",$I$44:$I$85,H20)</f>
        <v>0</v>
      </c>
      <c r="J20" s="29">
        <f t="shared" si="12"/>
        <v>0</v>
      </c>
      <c r="Q20" s="241"/>
      <c r="S20" s="225"/>
      <c r="T20" s="226"/>
      <c r="U20" s="227"/>
      <c r="V20" s="228"/>
      <c r="W20" s="225"/>
      <c r="X20" s="226"/>
      <c r="Y20" s="227"/>
      <c r="Z20" s="228"/>
      <c r="AA20" s="225"/>
      <c r="AB20" s="226"/>
      <c r="AC20" s="227"/>
      <c r="AD20" s="228"/>
    </row>
    <row r="21" spans="1:49" ht="15" customHeight="1" x14ac:dyDescent="0.3">
      <c r="A21" s="1"/>
      <c r="B21" s="61" t="s">
        <v>178</v>
      </c>
      <c r="C21" s="61"/>
      <c r="D21" s="61"/>
      <c r="E21" s="61"/>
      <c r="F21" s="1"/>
      <c r="G21" s="112"/>
      <c r="H21" s="59"/>
      <c r="I21" s="54"/>
      <c r="J21" s="60"/>
      <c r="Q21" s="242" t="str">
        <f>IF(J24="","nicht bearbeitet","bearbeitet")</f>
        <v>nicht bearbeitet</v>
      </c>
      <c r="S21" s="225"/>
      <c r="T21" s="226"/>
      <c r="U21" s="227"/>
      <c r="V21" s="228"/>
      <c r="W21" s="225"/>
      <c r="X21" s="226"/>
      <c r="Y21" s="227"/>
      <c r="Z21" s="228"/>
      <c r="AA21" s="225"/>
      <c r="AB21" s="226"/>
      <c r="AC21" s="227"/>
      <c r="AD21" s="228"/>
    </row>
    <row r="22" spans="1:49" ht="15" customHeight="1" x14ac:dyDescent="0.3">
      <c r="A22" s="1"/>
      <c r="B22" s="5"/>
      <c r="C22" s="5"/>
      <c r="D22" s="1"/>
      <c r="E22" s="13"/>
      <c r="F22" s="1"/>
      <c r="G22" s="1"/>
      <c r="H22" s="1"/>
      <c r="I22" s="1"/>
      <c r="J22" s="1"/>
      <c r="K22" s="1"/>
      <c r="L22" s="1"/>
      <c r="M22" s="1"/>
      <c r="N22" s="1"/>
      <c r="Q22" s="242"/>
      <c r="S22" s="225"/>
      <c r="T22" s="226"/>
      <c r="U22" s="227"/>
      <c r="V22" s="228"/>
      <c r="W22" s="225"/>
      <c r="X22" s="226"/>
      <c r="Y22" s="227"/>
      <c r="Z22" s="228"/>
      <c r="AA22" s="225"/>
      <c r="AB22" s="226"/>
      <c r="AC22" s="227"/>
      <c r="AD22" s="228"/>
    </row>
    <row r="23" spans="1:49" ht="18" customHeight="1" x14ac:dyDescent="0.25">
      <c r="A23" s="47" t="s">
        <v>104</v>
      </c>
      <c r="B23" s="409" t="str">
        <f>CONCATENATE("Persönliche Daten: ",'Allgemeine Angaben'!D33," ",'Allgemeine Angaben'!E33, " ",'Allgemeine Angaben'!F33)</f>
        <v xml:space="preserve">Persönliche Daten:   </v>
      </c>
      <c r="C23" s="409"/>
      <c r="D23" s="409"/>
      <c r="E23" s="409"/>
      <c r="F23" s="409"/>
      <c r="G23" s="409"/>
      <c r="I23" s="409" t="s">
        <v>117</v>
      </c>
      <c r="J23" s="409"/>
      <c r="K23" s="1"/>
      <c r="L23" s="1"/>
      <c r="M23" s="1"/>
      <c r="N23" s="1"/>
      <c r="Q23" s="241"/>
      <c r="S23" s="225"/>
      <c r="T23" s="226"/>
      <c r="U23" s="227"/>
      <c r="V23" s="228"/>
      <c r="W23" s="225"/>
      <c r="X23" s="226"/>
      <c r="Y23" s="227"/>
      <c r="Z23" s="228"/>
      <c r="AA23" s="225"/>
      <c r="AB23" s="226"/>
      <c r="AC23" s="227"/>
      <c r="AD23" s="228"/>
    </row>
    <row r="24" spans="1:49" ht="20.100000000000001" customHeight="1" x14ac:dyDescent="0.25">
      <c r="A24" s="15"/>
      <c r="B24" s="434" t="s">
        <v>105</v>
      </c>
      <c r="C24" s="435"/>
      <c r="D24" s="78"/>
      <c r="E24" s="79" t="s">
        <v>106</v>
      </c>
      <c r="F24" s="452"/>
      <c r="G24" s="452"/>
      <c r="I24" s="80" t="s">
        <v>118</v>
      </c>
      <c r="J24" s="78"/>
      <c r="K24" s="1"/>
      <c r="L24" s="1"/>
      <c r="M24" s="1"/>
      <c r="N24" s="1"/>
      <c r="O24" s="27"/>
      <c r="Q24" s="204" t="str">
        <f>IF(AND(D24="",F24=""),"nicht bearbeitet",IF(OR(D24="",F24=""),"teilweise bearbeitet","bearbeitet"))</f>
        <v>nicht bearbeitet</v>
      </c>
      <c r="S24" s="225"/>
      <c r="T24" s="226"/>
      <c r="U24" s="227"/>
      <c r="V24" s="228"/>
      <c r="W24" s="225"/>
      <c r="X24" s="226"/>
      <c r="Y24" s="227"/>
      <c r="Z24" s="228"/>
      <c r="AA24" s="225"/>
      <c r="AB24" s="226"/>
      <c r="AC24" s="227"/>
      <c r="AD24" s="228"/>
    </row>
    <row r="25" spans="1:49" ht="20.100000000000001" customHeight="1" x14ac:dyDescent="0.25">
      <c r="A25" s="1"/>
      <c r="B25" s="434" t="s">
        <v>109</v>
      </c>
      <c r="C25" s="435"/>
      <c r="D25" s="78"/>
      <c r="E25" s="79" t="s">
        <v>110</v>
      </c>
      <c r="F25" s="417"/>
      <c r="G25" s="417"/>
      <c r="I25" s="80" t="s">
        <v>119</v>
      </c>
      <c r="J25" s="78"/>
      <c r="K25" s="1"/>
      <c r="L25" s="1"/>
      <c r="M25" s="1"/>
      <c r="N25" s="1"/>
      <c r="O25" s="27"/>
      <c r="Q25" s="204" t="str">
        <f>IF(AND(D25="",F25=""),"nicht bearbeitet",IF(OR(D25="",F25=""),"teilweise bearbeitet","bearbeitet"))</f>
        <v>nicht bearbeitet</v>
      </c>
      <c r="S25" s="225"/>
      <c r="T25" s="226"/>
      <c r="U25" s="227"/>
      <c r="V25" s="228"/>
      <c r="W25" s="225"/>
      <c r="X25" s="226"/>
      <c r="Y25" s="227"/>
      <c r="Z25" s="228"/>
      <c r="AA25" s="225"/>
      <c r="AB25" s="226"/>
      <c r="AC25" s="227"/>
      <c r="AD25" s="228"/>
    </row>
    <row r="26" spans="1:49" ht="20.100000000000001" customHeight="1" x14ac:dyDescent="0.25">
      <c r="A26" s="1"/>
      <c r="B26" s="434" t="s">
        <v>107</v>
      </c>
      <c r="C26" s="435"/>
      <c r="D26" s="78"/>
      <c r="E26" s="79" t="s">
        <v>108</v>
      </c>
      <c r="F26" s="452"/>
      <c r="G26" s="452"/>
      <c r="H26" s="16"/>
      <c r="I26" s="16"/>
      <c r="J26" s="1"/>
      <c r="K26" s="1"/>
      <c r="L26" s="1"/>
      <c r="M26" s="1"/>
      <c r="N26" s="1"/>
      <c r="O26" s="27"/>
      <c r="Q26" s="204" t="str">
        <f>IF(AND(D26="",F26=""),"nicht bearbeitet",IF(OR(D26="",F26=""),"teilweise bearbeitet","bearbeitet"))</f>
        <v>nicht bearbeitet</v>
      </c>
      <c r="S26" s="225"/>
      <c r="T26" s="226"/>
      <c r="U26" s="227"/>
      <c r="V26" s="228"/>
      <c r="W26" s="225"/>
      <c r="X26" s="226"/>
      <c r="Y26" s="227"/>
      <c r="Z26" s="228"/>
      <c r="AA26" s="225"/>
      <c r="AB26" s="226"/>
      <c r="AC26" s="227"/>
      <c r="AD26" s="228"/>
    </row>
    <row r="27" spans="1:49" ht="20.100000000000001" customHeight="1" x14ac:dyDescent="0.3">
      <c r="A27" s="1"/>
      <c r="B27" s="5"/>
      <c r="C27" s="55"/>
      <c r="D27" s="16"/>
      <c r="E27" s="56"/>
      <c r="F27" s="16"/>
      <c r="G27" s="16"/>
      <c r="H27" s="16"/>
      <c r="I27" s="16"/>
      <c r="J27" s="1"/>
      <c r="K27" s="1"/>
      <c r="L27" s="1"/>
      <c r="M27" s="1"/>
      <c r="N27" s="1"/>
      <c r="Q27" s="241"/>
      <c r="S27" s="225"/>
      <c r="T27" s="226"/>
      <c r="U27" s="227"/>
      <c r="V27" s="228"/>
      <c r="W27" s="225"/>
      <c r="X27" s="226"/>
      <c r="Y27" s="227"/>
      <c r="Z27" s="228"/>
      <c r="AA27" s="225"/>
      <c r="AB27" s="226"/>
      <c r="AC27" s="227"/>
      <c r="AD27" s="228"/>
    </row>
    <row r="28" spans="1:49" ht="18" customHeight="1" x14ac:dyDescent="0.25">
      <c r="A28" s="47" t="s">
        <v>103</v>
      </c>
      <c r="B28" s="409" t="s">
        <v>103</v>
      </c>
      <c r="C28" s="409"/>
      <c r="D28" s="409"/>
      <c r="E28" s="409"/>
      <c r="F28" s="409"/>
      <c r="G28" s="409"/>
      <c r="H28" s="1"/>
      <c r="I28" s="1"/>
      <c r="J28" s="1"/>
      <c r="K28" s="1"/>
      <c r="L28" s="1"/>
      <c r="M28" s="1"/>
      <c r="N28" s="1"/>
      <c r="Q28" s="241"/>
      <c r="S28" s="225"/>
      <c r="T28" s="226"/>
      <c r="U28" s="227"/>
      <c r="V28" s="228"/>
      <c r="W28" s="225"/>
      <c r="X28" s="226"/>
      <c r="Y28" s="227"/>
      <c r="Z28" s="228"/>
      <c r="AA28" s="225"/>
      <c r="AB28" s="226"/>
      <c r="AC28" s="227"/>
      <c r="AD28" s="228"/>
    </row>
    <row r="29" spans="1:49" ht="20.100000000000001" customHeight="1" x14ac:dyDescent="0.25">
      <c r="A29" s="1"/>
      <c r="B29" s="436" t="s">
        <v>115</v>
      </c>
      <c r="C29" s="437"/>
      <c r="D29" s="77"/>
      <c r="E29" s="79" t="s">
        <v>188</v>
      </c>
      <c r="F29" s="417"/>
      <c r="G29" s="417"/>
      <c r="H29" s="1"/>
      <c r="I29" s="1"/>
      <c r="J29" s="1"/>
      <c r="K29" s="1"/>
      <c r="L29" s="1"/>
      <c r="M29" s="1"/>
      <c r="N29" s="1"/>
      <c r="O29" s="27"/>
      <c r="Q29" s="204" t="str">
        <f>IF(AND(D29="",F29=""),"nicht bearbeitet",IF(OR(D29="",F29=""),"teilweise bearbeitet","bearbeitet"))</f>
        <v>nicht bearbeitet</v>
      </c>
      <c r="S29" s="225"/>
      <c r="T29" s="226"/>
      <c r="U29" s="227"/>
      <c r="V29" s="228"/>
      <c r="W29" s="225"/>
      <c r="X29" s="226"/>
      <c r="Y29" s="227"/>
      <c r="Z29" s="228"/>
      <c r="AA29" s="225"/>
      <c r="AB29" s="226"/>
      <c r="AC29" s="227"/>
      <c r="AD29" s="228"/>
    </row>
    <row r="30" spans="1:49" ht="20.100000000000001" customHeight="1" x14ac:dyDescent="0.25">
      <c r="A30" s="1"/>
      <c r="B30" s="436" t="s">
        <v>116</v>
      </c>
      <c r="C30" s="437"/>
      <c r="D30" s="417"/>
      <c r="E30" s="417"/>
      <c r="F30" s="417"/>
      <c r="G30" s="417"/>
      <c r="H30" s="1"/>
      <c r="I30" s="1"/>
      <c r="J30" s="1"/>
      <c r="K30" s="1"/>
      <c r="L30" s="1"/>
      <c r="M30" s="1"/>
      <c r="N30" s="1"/>
      <c r="O30" s="27"/>
      <c r="Q30" s="204" t="str">
        <f>IF(D30="","nicht bearbeitet","bearbeitet")</f>
        <v>nicht bearbeitet</v>
      </c>
      <c r="S30" s="225"/>
      <c r="T30" s="226"/>
      <c r="U30" s="227"/>
      <c r="V30" s="228"/>
      <c r="W30" s="225"/>
      <c r="X30" s="226"/>
      <c r="Y30" s="227"/>
      <c r="Z30" s="228"/>
      <c r="AA30" s="225"/>
      <c r="AB30" s="226"/>
      <c r="AC30" s="227"/>
      <c r="AD30" s="228"/>
    </row>
    <row r="31" spans="1:49" ht="20.100000000000001" customHeight="1" x14ac:dyDescent="0.3">
      <c r="A31" s="1"/>
      <c r="B31" s="5"/>
      <c r="C31" s="16"/>
      <c r="D31" s="16"/>
      <c r="E31" s="17"/>
      <c r="F31" s="16"/>
      <c r="G31" s="1"/>
      <c r="H31" s="1"/>
      <c r="I31" s="1"/>
      <c r="J31" s="1"/>
      <c r="K31" s="1"/>
      <c r="L31" s="1"/>
      <c r="M31" s="1"/>
      <c r="N31" s="1"/>
      <c r="Q31" s="205"/>
      <c r="S31" s="225"/>
      <c r="T31" s="226"/>
      <c r="U31" s="227"/>
      <c r="V31" s="228"/>
      <c r="W31" s="225"/>
      <c r="X31" s="226"/>
      <c r="Y31" s="227"/>
      <c r="Z31" s="228"/>
      <c r="AA31" s="225"/>
      <c r="AB31" s="226"/>
      <c r="AC31" s="227"/>
      <c r="AD31" s="228"/>
    </row>
    <row r="32" spans="1:49" ht="18" customHeight="1" x14ac:dyDescent="0.25">
      <c r="A32" s="47" t="s">
        <v>40</v>
      </c>
      <c r="B32" s="361" t="s">
        <v>363</v>
      </c>
      <c r="C32" s="362"/>
      <c r="D32" s="362"/>
      <c r="E32" s="362"/>
      <c r="F32" s="362"/>
      <c r="G32" s="362"/>
      <c r="H32" s="362"/>
      <c r="I32" s="362"/>
      <c r="J32" s="363"/>
      <c r="K32" s="1"/>
      <c r="L32" s="1"/>
      <c r="M32" s="1"/>
      <c r="N32" s="1"/>
      <c r="Q32" s="205"/>
      <c r="S32" s="225"/>
      <c r="T32" s="226"/>
      <c r="U32" s="227"/>
      <c r="V32" s="228"/>
      <c r="W32" s="225"/>
      <c r="X32" s="226"/>
      <c r="Y32" s="227"/>
      <c r="Z32" s="228"/>
      <c r="AA32" s="225"/>
      <c r="AB32" s="226"/>
      <c r="AC32" s="227"/>
      <c r="AD32" s="228"/>
    </row>
    <row r="33" spans="1:30" ht="24.95" customHeight="1" x14ac:dyDescent="0.25">
      <c r="A33" s="13"/>
      <c r="B33" s="13"/>
      <c r="C33" s="429" t="s">
        <v>126</v>
      </c>
      <c r="D33" s="429"/>
      <c r="E33" s="429"/>
      <c r="F33" s="429"/>
      <c r="G33" s="429"/>
      <c r="H33" s="429"/>
      <c r="I33" s="429"/>
      <c r="J33" s="429"/>
      <c r="K33" s="1"/>
      <c r="L33" s="1"/>
      <c r="M33" s="1"/>
      <c r="N33" s="1"/>
      <c r="Q33" s="205"/>
      <c r="S33" s="225"/>
      <c r="T33" s="226"/>
      <c r="U33" s="227"/>
      <c r="V33" s="228"/>
      <c r="W33" s="225"/>
      <c r="X33" s="226"/>
      <c r="Y33" s="227"/>
      <c r="Z33" s="228"/>
      <c r="AA33" s="225"/>
      <c r="AB33" s="226"/>
      <c r="AC33" s="227"/>
      <c r="AD33" s="228"/>
    </row>
    <row r="34" spans="1:30" ht="24.95" customHeight="1" x14ac:dyDescent="0.25">
      <c r="A34" s="13"/>
      <c r="B34" s="13"/>
      <c r="C34" s="418" t="s">
        <v>121</v>
      </c>
      <c r="D34" s="418"/>
      <c r="E34" s="418"/>
      <c r="F34" s="418"/>
      <c r="G34" s="418"/>
      <c r="H34" s="418"/>
      <c r="I34" s="418"/>
      <c r="J34" s="418"/>
      <c r="K34" s="1"/>
      <c r="L34" s="1"/>
      <c r="M34" s="1"/>
      <c r="N34" s="1"/>
      <c r="Q34" s="205"/>
      <c r="S34" s="225"/>
      <c r="T34" s="226"/>
      <c r="U34" s="227"/>
      <c r="V34" s="228"/>
      <c r="W34" s="225"/>
      <c r="X34" s="226"/>
      <c r="Y34" s="227"/>
      <c r="Z34" s="228"/>
      <c r="AA34" s="225"/>
      <c r="AB34" s="226"/>
      <c r="AC34" s="227"/>
      <c r="AD34" s="228"/>
    </row>
    <row r="35" spans="1:30" ht="24.95" customHeight="1" x14ac:dyDescent="0.25">
      <c r="A35" s="13"/>
      <c r="B35" s="13"/>
      <c r="C35" s="418" t="s">
        <v>189</v>
      </c>
      <c r="D35" s="418"/>
      <c r="E35" s="418"/>
      <c r="F35" s="418"/>
      <c r="G35" s="418"/>
      <c r="H35" s="418"/>
      <c r="I35" s="418"/>
      <c r="J35" s="418"/>
      <c r="K35" s="1"/>
      <c r="L35" s="1"/>
      <c r="M35" s="1"/>
      <c r="N35" s="1"/>
      <c r="Q35" s="243"/>
      <c r="S35" s="225"/>
      <c r="T35" s="226"/>
      <c r="U35" s="227"/>
      <c r="V35" s="228"/>
      <c r="W35" s="225"/>
      <c r="X35" s="226"/>
      <c r="Y35" s="227"/>
      <c r="Z35" s="228"/>
      <c r="AA35" s="225"/>
      <c r="AB35" s="226"/>
      <c r="AC35" s="227"/>
      <c r="AD35" s="228"/>
    </row>
    <row r="36" spans="1:30" ht="24.95" customHeight="1" x14ac:dyDescent="0.25">
      <c r="A36" s="13"/>
      <c r="B36" s="13"/>
      <c r="C36" s="418" t="s">
        <v>123</v>
      </c>
      <c r="D36" s="418"/>
      <c r="E36" s="418"/>
      <c r="F36" s="418"/>
      <c r="G36" s="418"/>
      <c r="H36" s="418"/>
      <c r="I36" s="418"/>
      <c r="J36" s="418"/>
      <c r="K36" s="1"/>
      <c r="L36" s="1"/>
      <c r="M36" s="1"/>
      <c r="N36" s="1"/>
      <c r="Q36" s="243"/>
      <c r="S36" s="225"/>
      <c r="T36" s="226"/>
      <c r="U36" s="227"/>
      <c r="V36" s="228"/>
      <c r="W36" s="226"/>
      <c r="X36" s="226"/>
      <c r="Y36" s="227"/>
      <c r="Z36" s="228"/>
      <c r="AA36" s="226"/>
      <c r="AB36" s="226"/>
      <c r="AC36" s="227"/>
      <c r="AD36" s="228"/>
    </row>
    <row r="37" spans="1:30" ht="24.95" customHeight="1" x14ac:dyDescent="0.25">
      <c r="A37" s="13"/>
      <c r="B37" s="13"/>
      <c r="C37" s="418" t="s">
        <v>140</v>
      </c>
      <c r="D37" s="418"/>
      <c r="E37" s="418"/>
      <c r="F37" s="418"/>
      <c r="G37" s="418"/>
      <c r="H37" s="418"/>
      <c r="I37" s="418"/>
      <c r="J37" s="418"/>
      <c r="K37" s="1"/>
      <c r="L37" s="1"/>
      <c r="M37" s="1"/>
      <c r="N37" s="1"/>
      <c r="Q37" s="243"/>
      <c r="S37" s="225"/>
      <c r="T37" s="226"/>
      <c r="U37" s="227"/>
      <c r="V37" s="228"/>
      <c r="W37" s="226"/>
      <c r="X37" s="226"/>
      <c r="Y37" s="227"/>
      <c r="Z37" s="228"/>
      <c r="AA37" s="226"/>
      <c r="AB37" s="226"/>
      <c r="AC37" s="227"/>
      <c r="AD37" s="228"/>
    </row>
    <row r="38" spans="1:30" ht="39.950000000000003" customHeight="1" x14ac:dyDescent="0.25">
      <c r="A38" s="13"/>
      <c r="B38" s="13"/>
      <c r="C38" s="418" t="s">
        <v>382</v>
      </c>
      <c r="D38" s="418"/>
      <c r="E38" s="418"/>
      <c r="F38" s="418"/>
      <c r="G38" s="418"/>
      <c r="H38" s="418"/>
      <c r="I38" s="418"/>
      <c r="J38" s="418"/>
      <c r="K38" s="1"/>
      <c r="L38" s="1"/>
      <c r="M38" s="1"/>
      <c r="N38" s="1"/>
      <c r="Q38" s="243"/>
      <c r="S38" s="225"/>
      <c r="T38" s="226"/>
      <c r="U38" s="227"/>
      <c r="V38" s="228"/>
      <c r="W38" s="226"/>
      <c r="X38" s="226"/>
      <c r="Y38" s="227"/>
      <c r="Z38" s="228"/>
      <c r="AA38" s="226"/>
      <c r="AB38" s="226"/>
      <c r="AC38" s="227"/>
      <c r="AD38" s="228"/>
    </row>
    <row r="39" spans="1:30" ht="24.95" customHeight="1" x14ac:dyDescent="0.25">
      <c r="A39" s="13"/>
      <c r="B39" s="13"/>
      <c r="C39" s="418" t="s">
        <v>190</v>
      </c>
      <c r="D39" s="418"/>
      <c r="E39" s="418"/>
      <c r="F39" s="418"/>
      <c r="G39" s="418"/>
      <c r="H39" s="418"/>
      <c r="I39" s="418"/>
      <c r="J39" s="418"/>
      <c r="K39" s="1"/>
      <c r="L39" s="1"/>
      <c r="M39" s="1"/>
      <c r="N39" s="1"/>
      <c r="Q39" s="243"/>
      <c r="S39" s="225"/>
      <c r="T39" s="226"/>
      <c r="U39" s="227"/>
      <c r="V39" s="228"/>
      <c r="W39" s="226"/>
      <c r="X39" s="226"/>
      <c r="Y39" s="227"/>
      <c r="Z39" s="228"/>
      <c r="AA39" s="226"/>
      <c r="AB39" s="226"/>
      <c r="AC39" s="227"/>
      <c r="AD39" s="228"/>
    </row>
    <row r="40" spans="1:30" ht="24.95" customHeight="1" x14ac:dyDescent="0.25">
      <c r="A40" s="13"/>
      <c r="B40" s="13"/>
      <c r="C40" s="87"/>
      <c r="D40" s="87"/>
      <c r="E40" s="87"/>
      <c r="F40" s="87"/>
      <c r="G40" s="87"/>
      <c r="H40" s="87"/>
      <c r="I40" s="87"/>
      <c r="J40" s="87"/>
      <c r="K40" s="1"/>
      <c r="L40" s="1"/>
      <c r="M40" s="1"/>
      <c r="N40" s="1"/>
      <c r="Q40" s="243"/>
      <c r="S40" s="225"/>
      <c r="T40" s="226"/>
      <c r="U40" s="227"/>
      <c r="V40" s="228"/>
      <c r="W40" s="226"/>
      <c r="X40" s="226"/>
      <c r="Y40" s="227"/>
      <c r="Z40" s="228"/>
      <c r="AA40" s="226"/>
      <c r="AB40" s="226"/>
      <c r="AC40" s="227"/>
      <c r="AD40" s="228"/>
    </row>
    <row r="41" spans="1:30" ht="30" customHeight="1" x14ac:dyDescent="0.25">
      <c r="A41" s="1"/>
      <c r="B41" s="1"/>
      <c r="C41" s="46"/>
      <c r="D41" s="1"/>
      <c r="E41" s="420" t="s">
        <v>200</v>
      </c>
      <c r="F41" s="420"/>
      <c r="G41" s="420"/>
      <c r="H41" s="419" t="s">
        <v>260</v>
      </c>
      <c r="I41" s="419"/>
      <c r="J41" s="419"/>
      <c r="K41" s="1"/>
      <c r="L41" s="1"/>
      <c r="M41" s="1"/>
      <c r="N41" s="1"/>
      <c r="Q41" s="243"/>
      <c r="S41" s="225"/>
      <c r="T41" s="226"/>
      <c r="U41" s="227"/>
      <c r="V41" s="228"/>
      <c r="W41" s="226"/>
      <c r="X41" s="226"/>
      <c r="Y41" s="227"/>
      <c r="Z41" s="228"/>
      <c r="AA41" s="226"/>
      <c r="AB41" s="226"/>
      <c r="AC41" s="227"/>
      <c r="AD41" s="228"/>
    </row>
    <row r="42" spans="1:30" ht="30" customHeight="1" x14ac:dyDescent="0.25">
      <c r="A42" s="47" t="s">
        <v>82</v>
      </c>
      <c r="B42" s="430" t="s">
        <v>82</v>
      </c>
      <c r="C42" s="430"/>
      <c r="D42" s="430"/>
      <c r="E42" s="432" t="s">
        <v>282</v>
      </c>
      <c r="F42" s="433"/>
      <c r="G42" s="421" t="s">
        <v>18</v>
      </c>
      <c r="H42" s="423" t="s">
        <v>181</v>
      </c>
      <c r="I42" s="423"/>
      <c r="J42" s="425" t="s">
        <v>22</v>
      </c>
      <c r="K42" s="1"/>
      <c r="L42" s="1"/>
      <c r="M42" s="1"/>
      <c r="N42" s="1"/>
      <c r="Q42" s="243"/>
      <c r="S42" s="225"/>
      <c r="T42" s="226"/>
      <c r="U42" s="227"/>
      <c r="V42" s="228"/>
      <c r="W42" s="226"/>
      <c r="X42" s="226"/>
      <c r="Y42" s="227"/>
      <c r="Z42" s="228"/>
      <c r="AA42" s="226"/>
      <c r="AB42" s="226"/>
      <c r="AC42" s="227"/>
      <c r="AD42" s="228"/>
    </row>
    <row r="43" spans="1:30" ht="89.25" customHeight="1" x14ac:dyDescent="0.25">
      <c r="A43" s="47"/>
      <c r="B43" s="431"/>
      <c r="C43" s="431"/>
      <c r="D43" s="431"/>
      <c r="E43" s="73" t="s">
        <v>202</v>
      </c>
      <c r="F43" s="73" t="s">
        <v>203</v>
      </c>
      <c r="G43" s="422"/>
      <c r="H43" s="424"/>
      <c r="I43" s="424"/>
      <c r="J43" s="426"/>
      <c r="K43" s="1"/>
      <c r="L43" s="1"/>
      <c r="M43" s="1"/>
      <c r="N43" s="1"/>
      <c r="Q43" s="243"/>
      <c r="S43" s="225"/>
      <c r="T43" s="226"/>
      <c r="U43" s="227"/>
      <c r="V43" s="228"/>
      <c r="W43" s="226"/>
      <c r="X43" s="226"/>
      <c r="Y43" s="227"/>
      <c r="Z43" s="228"/>
      <c r="AA43" s="226"/>
      <c r="AB43" s="226"/>
      <c r="AC43" s="227"/>
      <c r="AD43" s="228"/>
    </row>
    <row r="44" spans="1:30" ht="66" customHeight="1" x14ac:dyDescent="0.25">
      <c r="A44" s="1"/>
      <c r="B44" s="1"/>
      <c r="C44" s="440" t="s">
        <v>17</v>
      </c>
      <c r="D44" s="441"/>
      <c r="E44" s="427" t="str">
        <f>IF(OR(D25="",F25=""),"",CONCATENATE(TEXT(D25,"TT.MM.JJJJ")," ",F25))</f>
        <v/>
      </c>
      <c r="F44" s="384" t="str">
        <f>IF(E44&lt;&gt;"",IF(OR(F25=versteckt!A6,F25=versteckt!A7,F25=versteckt!A8),"Anforderung erfüllt","Anforderung nicht erfüllt"),"Bitte oben ausfüllen")</f>
        <v>Bitte oben ausfüllen</v>
      </c>
      <c r="G44" s="383"/>
      <c r="H44" s="85" t="s">
        <v>182</v>
      </c>
      <c r="I44" s="74"/>
      <c r="J44" s="75"/>
      <c r="K44" s="1"/>
      <c r="L44" s="1"/>
      <c r="M44" s="1"/>
      <c r="N44" s="1"/>
      <c r="P44" s="211" t="s">
        <v>17</v>
      </c>
      <c r="Q44" s="205"/>
      <c r="S44" s="229" t="str">
        <f t="shared" ref="S44:S72" si="13">IF(AND($H44="Vorabbewertung",$I44="Hinweis"),"Hinweis",IF(AND($H44="Vorabbewertung",$I44="Abweichung"),"Abweichung",""))</f>
        <v/>
      </c>
      <c r="T44" s="234" t="str">
        <f>IF(S44&lt;&gt;"",CONCATENATE(S44," ",COUNTIF($S$1:S42,S44)+1),"")</f>
        <v/>
      </c>
      <c r="U44" s="230" t="str">
        <f>IF(S44&lt;&gt;"",$P44,"")</f>
        <v/>
      </c>
      <c r="V44" s="232" t="str">
        <f>IF(S44&lt;&gt;"",$J44,"")</f>
        <v/>
      </c>
      <c r="W44" s="229" t="str">
        <f t="shared" ref="W44:W72" si="14">IF(AND($H44="Auditbericht",$I44="Hinweis"),"Hinweis",IF(AND($H44="Auditbericht",$I44="Abweichung"),"Abweichung",""))</f>
        <v/>
      </c>
      <c r="X44" s="234" t="str">
        <f>IF(W44&lt;&gt;"",CONCATENATE(W44," ",COUNTIF(W$1:W42,W44)+1),"")</f>
        <v/>
      </c>
      <c r="Y44" s="230" t="str">
        <f>IF(W44&lt;&gt;"",$P44,"")</f>
        <v/>
      </c>
      <c r="Z44" s="232" t="str">
        <f>IF(W44&lt;&gt;"",$J44,"")</f>
        <v/>
      </c>
      <c r="AA44" s="229" t="str">
        <f>IF(AND($H44="Prüfbericht",$I44="Hinweis"),"Hinweis",IF(AND($H44="Prüfbericht",$I44="Abweichung"),"Abweichung",""))</f>
        <v/>
      </c>
      <c r="AB44" s="234" t="str">
        <f>IF(AA44&lt;&gt;"",CONCATENATE(AA44," ",COUNTIF(AA$1:AA42,AA44)+1),"")</f>
        <v/>
      </c>
      <c r="AC44" s="230" t="str">
        <f>IF(AA44&lt;&gt;"",$P44,"")</f>
        <v/>
      </c>
      <c r="AD44" s="232" t="str">
        <f>IF(AA44&lt;&gt;"",$J44,"")</f>
        <v/>
      </c>
    </row>
    <row r="45" spans="1:30" ht="66" customHeight="1" x14ac:dyDescent="0.25">
      <c r="A45" s="1"/>
      <c r="B45" s="1"/>
      <c r="C45" s="440"/>
      <c r="D45" s="441"/>
      <c r="E45" s="428"/>
      <c r="F45" s="384"/>
      <c r="G45" s="383"/>
      <c r="H45" s="85" t="s">
        <v>183</v>
      </c>
      <c r="I45" s="74"/>
      <c r="J45" s="75"/>
      <c r="K45" s="1"/>
      <c r="L45" s="1"/>
      <c r="M45" s="1"/>
      <c r="N45" s="1"/>
      <c r="P45" s="211" t="s">
        <v>17</v>
      </c>
      <c r="Q45" s="243"/>
      <c r="S45" s="229" t="str">
        <f t="shared" si="13"/>
        <v/>
      </c>
      <c r="T45" s="234" t="str">
        <f>IF(S45&lt;&gt;"",CONCATENATE(S45," ",COUNTIF($S$1:S44,S45)+1),"")</f>
        <v/>
      </c>
      <c r="U45" s="230" t="str">
        <f t="shared" ref="U45:U72" si="15">IF(S45&lt;&gt;"",$P45,"")</f>
        <v/>
      </c>
      <c r="V45" s="232" t="str">
        <f t="shared" ref="V45:V72" si="16">IF(S45&lt;&gt;"",$J45,"")</f>
        <v/>
      </c>
      <c r="W45" s="229" t="str">
        <f t="shared" si="14"/>
        <v/>
      </c>
      <c r="X45" s="234" t="str">
        <f>IF(W45&lt;&gt;"",CONCATENATE(W45," ",COUNTIF(W$1:W44,W45)+1),"")</f>
        <v/>
      </c>
      <c r="Y45" s="230" t="str">
        <f t="shared" ref="Y45:Y72" si="17">IF(W45&lt;&gt;"",$P45,"")</f>
        <v/>
      </c>
      <c r="Z45" s="232" t="str">
        <f t="shared" ref="Z45:Z72" si="18">IF(W45&lt;&gt;"",$J45,"")</f>
        <v/>
      </c>
      <c r="AA45" s="229" t="str">
        <f t="shared" ref="AA45:AA58" si="19">IF(AND($H45="Prüfbericht",$I45="Hinweis"),"Hinweis",IF(AND($H45="Prüfbericht",$I45="Abweichung"),"Abweichung",""))</f>
        <v/>
      </c>
      <c r="AB45" s="234" t="str">
        <f>IF(AA45&lt;&gt;"",CONCATENATE(AA45," ",COUNTIF(AA$1:AA44,AA45)+1),"")</f>
        <v/>
      </c>
      <c r="AC45" s="230" t="str">
        <f t="shared" ref="AC45:AC58" si="20">IF(AA45&lt;&gt;"",$P45,"")</f>
        <v/>
      </c>
      <c r="AD45" s="232" t="str">
        <f t="shared" ref="AD45:AD58" si="21">IF(AA45&lt;&gt;"",$J45,"")</f>
        <v/>
      </c>
    </row>
    <row r="46" spans="1:30" ht="66" customHeight="1" x14ac:dyDescent="0.25">
      <c r="A46" s="1"/>
      <c r="B46" s="1"/>
      <c r="C46" s="440" t="s">
        <v>13</v>
      </c>
      <c r="D46" s="441"/>
      <c r="E46" s="438" t="str">
        <f>IF(D26="","",D26)</f>
        <v/>
      </c>
      <c r="F46" s="439" t="str">
        <f>IF(E46&lt;&gt;"",IF(ISNUMBER(E46),"Anforderung erfüllt","Anforderung nicht erfüllt"),"Bitte oben ausfüllen")</f>
        <v>Bitte oben ausfüllen</v>
      </c>
      <c r="G46" s="383"/>
      <c r="H46" s="85" t="str">
        <f>$H$44</f>
        <v>Vorabbewertung</v>
      </c>
      <c r="I46" s="74"/>
      <c r="J46" s="75"/>
      <c r="K46" s="1"/>
      <c r="L46" s="1"/>
      <c r="M46" s="1"/>
      <c r="N46" s="1"/>
      <c r="P46" s="244" t="s">
        <v>219</v>
      </c>
      <c r="Q46" s="243"/>
      <c r="S46" s="229" t="str">
        <f t="shared" si="13"/>
        <v/>
      </c>
      <c r="T46" s="234" t="str">
        <f>IF(S46&lt;&gt;"",CONCATENATE(S46," ",COUNTIF($S$1:S45,S46)+1),"")</f>
        <v/>
      </c>
      <c r="U46" s="230" t="str">
        <f t="shared" si="15"/>
        <v/>
      </c>
      <c r="V46" s="232" t="str">
        <f t="shared" si="16"/>
        <v/>
      </c>
      <c r="W46" s="229" t="str">
        <f t="shared" si="14"/>
        <v/>
      </c>
      <c r="X46" s="234" t="str">
        <f>IF(W46&lt;&gt;"",CONCATENATE(W46," ",COUNTIF(W$1:W45,W46)+1),"")</f>
        <v/>
      </c>
      <c r="Y46" s="230" t="str">
        <f t="shared" si="17"/>
        <v/>
      </c>
      <c r="Z46" s="232" t="str">
        <f t="shared" si="18"/>
        <v/>
      </c>
      <c r="AA46" s="229" t="str">
        <f t="shared" si="19"/>
        <v/>
      </c>
      <c r="AB46" s="234" t="str">
        <f>IF(AA46&lt;&gt;"",CONCATENATE(AA46," ",COUNTIF(AA$1:AA45,AA46)+1),"")</f>
        <v/>
      </c>
      <c r="AC46" s="230" t="str">
        <f t="shared" si="20"/>
        <v/>
      </c>
      <c r="AD46" s="232" t="str">
        <f t="shared" si="21"/>
        <v/>
      </c>
    </row>
    <row r="47" spans="1:30" ht="66" customHeight="1" x14ac:dyDescent="0.25">
      <c r="A47" s="1"/>
      <c r="B47" s="1"/>
      <c r="C47" s="440"/>
      <c r="D47" s="441"/>
      <c r="E47" s="438"/>
      <c r="F47" s="439"/>
      <c r="G47" s="383"/>
      <c r="H47" s="85" t="s">
        <v>183</v>
      </c>
      <c r="I47" s="74"/>
      <c r="J47" s="75"/>
      <c r="K47" s="1"/>
      <c r="L47" s="1"/>
      <c r="M47" s="1"/>
      <c r="N47" s="1"/>
      <c r="P47" s="211" t="s">
        <v>219</v>
      </c>
      <c r="Q47" s="243"/>
      <c r="S47" s="229" t="str">
        <f t="shared" si="13"/>
        <v/>
      </c>
      <c r="T47" s="234" t="str">
        <f>IF(S47&lt;&gt;"",CONCATENATE(S47," ",COUNTIF($S$1:S46,S47)+1),"")</f>
        <v/>
      </c>
      <c r="U47" s="230" t="str">
        <f t="shared" si="15"/>
        <v/>
      </c>
      <c r="V47" s="232" t="str">
        <f t="shared" si="16"/>
        <v/>
      </c>
      <c r="W47" s="229" t="str">
        <f t="shared" si="14"/>
        <v/>
      </c>
      <c r="X47" s="234" t="str">
        <f>IF(W47&lt;&gt;"",CONCATENATE(W47," ",COUNTIF(W$1:W46,W47)+1),"")</f>
        <v/>
      </c>
      <c r="Y47" s="230" t="str">
        <f t="shared" si="17"/>
        <v/>
      </c>
      <c r="Z47" s="232" t="str">
        <f t="shared" si="18"/>
        <v/>
      </c>
      <c r="AA47" s="229" t="str">
        <f t="shared" si="19"/>
        <v/>
      </c>
      <c r="AB47" s="234" t="str">
        <f>IF(AA47&lt;&gt;"",CONCATENATE(AA47," ",COUNTIF(AA$1:AA46,AA47)+1),"")</f>
        <v/>
      </c>
      <c r="AC47" s="230" t="str">
        <f t="shared" si="20"/>
        <v/>
      </c>
      <c r="AD47" s="232" t="str">
        <f t="shared" si="21"/>
        <v/>
      </c>
    </row>
    <row r="48" spans="1:30" ht="66" customHeight="1" x14ac:dyDescent="0.25">
      <c r="A48" s="1"/>
      <c r="B48" s="1"/>
      <c r="C48" s="410" t="s">
        <v>364</v>
      </c>
      <c r="D48" s="411"/>
      <c r="E48" s="445"/>
      <c r="F48" s="384" t="str">
        <f>IF(E48&lt;&gt;"",IF(E48="ja","Anforderung erfüllt","Anforderung nicht erfüllt"),"Bitte ausfüllen")</f>
        <v>Bitte ausfüllen</v>
      </c>
      <c r="G48" s="444"/>
      <c r="H48" s="85" t="str">
        <f>$H$44</f>
        <v>Vorabbewertung</v>
      </c>
      <c r="I48" s="74"/>
      <c r="J48" s="75"/>
      <c r="K48" s="1"/>
      <c r="L48" s="1"/>
      <c r="M48" s="1"/>
      <c r="N48" s="1"/>
      <c r="O48" s="27"/>
      <c r="P48" s="211" t="s">
        <v>14</v>
      </c>
      <c r="Q48" s="204" t="str">
        <f>IF(E48="","nicht bearbeitet",IF(OR(E48="",AND(F48="Anforderung nicht erfüllt",G48="")),"teilweise bearbeitet","bearbeitet"))</f>
        <v>nicht bearbeitet</v>
      </c>
      <c r="S48" s="229" t="str">
        <f t="shared" si="13"/>
        <v/>
      </c>
      <c r="T48" s="234" t="str">
        <f>IF(S48&lt;&gt;"",CONCATENATE(S48," ",COUNTIF($S$1:S47,S48)+1),"")</f>
        <v/>
      </c>
      <c r="U48" s="230" t="str">
        <f t="shared" si="15"/>
        <v/>
      </c>
      <c r="V48" s="232" t="str">
        <f t="shared" si="16"/>
        <v/>
      </c>
      <c r="W48" s="229" t="str">
        <f t="shared" si="14"/>
        <v/>
      </c>
      <c r="X48" s="234" t="str">
        <f>IF(W48&lt;&gt;"",CONCATENATE(W48," ",COUNTIF(W$1:W47,W48)+1),"")</f>
        <v/>
      </c>
      <c r="Y48" s="230" t="str">
        <f t="shared" si="17"/>
        <v/>
      </c>
      <c r="Z48" s="232" t="str">
        <f t="shared" si="18"/>
        <v/>
      </c>
      <c r="AA48" s="229" t="str">
        <f t="shared" si="19"/>
        <v/>
      </c>
      <c r="AB48" s="234" t="str">
        <f>IF(AA48&lt;&gt;"",CONCATENATE(AA48," ",COUNTIF(AA$1:AA47,AA48)+1),"")</f>
        <v/>
      </c>
      <c r="AC48" s="230" t="str">
        <f t="shared" si="20"/>
        <v/>
      </c>
      <c r="AD48" s="232" t="str">
        <f t="shared" si="21"/>
        <v/>
      </c>
    </row>
    <row r="49" spans="1:30" ht="66" customHeight="1" x14ac:dyDescent="0.25">
      <c r="A49" s="1"/>
      <c r="B49" s="1"/>
      <c r="C49" s="410"/>
      <c r="D49" s="411"/>
      <c r="E49" s="446"/>
      <c r="F49" s="384"/>
      <c r="G49" s="383"/>
      <c r="H49" s="85" t="s">
        <v>183</v>
      </c>
      <c r="I49" s="74"/>
      <c r="J49" s="75"/>
      <c r="K49" s="1"/>
      <c r="L49" s="1"/>
      <c r="M49" s="1"/>
      <c r="N49" s="1"/>
      <c r="O49" s="27"/>
      <c r="P49" s="211" t="s">
        <v>14</v>
      </c>
      <c r="S49" s="229" t="str">
        <f t="shared" si="13"/>
        <v/>
      </c>
      <c r="T49" s="234" t="str">
        <f>IF(S49&lt;&gt;"",CONCATENATE(S49," ",COUNTIF($S$1:S48,S49)+1),"")</f>
        <v/>
      </c>
      <c r="U49" s="230" t="str">
        <f t="shared" si="15"/>
        <v/>
      </c>
      <c r="V49" s="232" t="str">
        <f t="shared" si="16"/>
        <v/>
      </c>
      <c r="W49" s="229" t="str">
        <f t="shared" si="14"/>
        <v/>
      </c>
      <c r="X49" s="234" t="str">
        <f>IF(W49&lt;&gt;"",CONCATENATE(W49," ",COUNTIF(W$1:W48,W49)+1),"")</f>
        <v/>
      </c>
      <c r="Y49" s="230" t="str">
        <f t="shared" si="17"/>
        <v/>
      </c>
      <c r="Z49" s="232" t="str">
        <f t="shared" si="18"/>
        <v/>
      </c>
      <c r="AA49" s="229" t="str">
        <f t="shared" si="19"/>
        <v/>
      </c>
      <c r="AB49" s="234" t="str">
        <f>IF(AA49&lt;&gt;"",CONCATENATE(AA49," ",COUNTIF(AA$1:AA48,AA49)+1),"")</f>
        <v/>
      </c>
      <c r="AC49" s="230" t="str">
        <f t="shared" si="20"/>
        <v/>
      </c>
      <c r="AD49" s="232" t="str">
        <f t="shared" si="21"/>
        <v/>
      </c>
    </row>
    <row r="50" spans="1:30" ht="66" customHeight="1" x14ac:dyDescent="0.25">
      <c r="A50" s="1"/>
      <c r="B50" s="1"/>
      <c r="C50" s="440" t="s">
        <v>265</v>
      </c>
      <c r="D50" s="441"/>
      <c r="E50" s="445"/>
      <c r="F50" s="384" t="str">
        <f>IF(E50&lt;&gt;"",IF(E50="ja","Anforderung erfüllt","Anforderung nicht erfüllt"),"Bitte ausfüllen")</f>
        <v>Bitte ausfüllen</v>
      </c>
      <c r="G50" s="383"/>
      <c r="H50" s="85" t="str">
        <f>$H$44</f>
        <v>Vorabbewertung</v>
      </c>
      <c r="I50" s="74"/>
      <c r="J50" s="75"/>
      <c r="K50" s="1"/>
      <c r="L50" s="1"/>
      <c r="M50" s="1"/>
      <c r="N50" s="1"/>
      <c r="O50" s="27"/>
      <c r="P50" s="211" t="s">
        <v>265</v>
      </c>
      <c r="Q50" s="204" t="str">
        <f>IF(E50="","nicht bearbeitet",IF(OR(E50="",AND(F50="Anforderung nicht erfüllt",G50="")),"teilweise bearbeitet","bearbeitet"))</f>
        <v>nicht bearbeitet</v>
      </c>
      <c r="S50" s="229" t="str">
        <f t="shared" si="13"/>
        <v/>
      </c>
      <c r="T50" s="234" t="str">
        <f>IF(S50&lt;&gt;"",CONCATENATE(S50," ",COUNTIF($S$1:S49,S50)+1),"")</f>
        <v/>
      </c>
      <c r="U50" s="230" t="str">
        <f t="shared" si="15"/>
        <v/>
      </c>
      <c r="V50" s="232" t="str">
        <f t="shared" si="16"/>
        <v/>
      </c>
      <c r="W50" s="229" t="str">
        <f t="shared" si="14"/>
        <v/>
      </c>
      <c r="X50" s="234" t="str">
        <f>IF(W50&lt;&gt;"",CONCATENATE(W50," ",COUNTIF(W$1:W49,W50)+1),"")</f>
        <v/>
      </c>
      <c r="Y50" s="230" t="str">
        <f t="shared" si="17"/>
        <v/>
      </c>
      <c r="Z50" s="232" t="str">
        <f t="shared" si="18"/>
        <v/>
      </c>
      <c r="AA50" s="229" t="str">
        <f t="shared" si="19"/>
        <v/>
      </c>
      <c r="AB50" s="234" t="str">
        <f>IF(AA50&lt;&gt;"",CONCATENATE(AA50," ",COUNTIF(AA$1:AA49,AA50)+1),"")</f>
        <v/>
      </c>
      <c r="AC50" s="230" t="str">
        <f t="shared" si="20"/>
        <v/>
      </c>
      <c r="AD50" s="232" t="str">
        <f t="shared" si="21"/>
        <v/>
      </c>
    </row>
    <row r="51" spans="1:30" ht="66" customHeight="1" x14ac:dyDescent="0.25">
      <c r="A51" s="1"/>
      <c r="B51" s="1"/>
      <c r="C51" s="440"/>
      <c r="D51" s="441"/>
      <c r="E51" s="446"/>
      <c r="F51" s="384"/>
      <c r="G51" s="383"/>
      <c r="H51" s="85" t="s">
        <v>183</v>
      </c>
      <c r="I51" s="74"/>
      <c r="J51" s="75"/>
      <c r="K51" s="1"/>
      <c r="L51" s="1"/>
      <c r="M51" s="1"/>
      <c r="N51" s="1"/>
      <c r="O51" s="27"/>
      <c r="P51" s="211" t="s">
        <v>265</v>
      </c>
      <c r="S51" s="229" t="str">
        <f t="shared" si="13"/>
        <v/>
      </c>
      <c r="T51" s="234" t="str">
        <f>IF(S51&lt;&gt;"",CONCATENATE(S51," ",COUNTIF($S$1:S50,S51)+1),"")</f>
        <v/>
      </c>
      <c r="U51" s="230" t="str">
        <f t="shared" si="15"/>
        <v/>
      </c>
      <c r="V51" s="232" t="str">
        <f t="shared" si="16"/>
        <v/>
      </c>
      <c r="W51" s="229" t="str">
        <f t="shared" si="14"/>
        <v/>
      </c>
      <c r="X51" s="234" t="str">
        <f>IF(W51&lt;&gt;"",CONCATENATE(W51," ",COUNTIF(W$1:W50,W51)+1),"")</f>
        <v/>
      </c>
      <c r="Y51" s="230" t="str">
        <f t="shared" si="17"/>
        <v/>
      </c>
      <c r="Z51" s="232" t="str">
        <f t="shared" si="18"/>
        <v/>
      </c>
      <c r="AA51" s="229" t="str">
        <f t="shared" si="19"/>
        <v/>
      </c>
      <c r="AB51" s="234" t="str">
        <f>IF(AA51&lt;&gt;"",CONCATENATE(AA51," ",COUNTIF(AA$1:AA50,AA51)+1),"")</f>
        <v/>
      </c>
      <c r="AC51" s="230" t="str">
        <f t="shared" si="20"/>
        <v/>
      </c>
      <c r="AD51" s="232" t="str">
        <f t="shared" si="21"/>
        <v/>
      </c>
    </row>
    <row r="52" spans="1:30" ht="66" customHeight="1" x14ac:dyDescent="0.25">
      <c r="A52" s="1"/>
      <c r="B52" s="1"/>
      <c r="C52" s="410" t="s">
        <v>191</v>
      </c>
      <c r="D52" s="411"/>
      <c r="E52" s="445"/>
      <c r="F52" s="384" t="str">
        <f t="shared" ref="F52:F56" si="22">IF(E52&lt;&gt;"",IF(E52="ja","Anforderung erfüllt","Anforderung nicht erfüllt"),"Bitte ausfüllen")</f>
        <v>Bitte ausfüllen</v>
      </c>
      <c r="G52" s="383"/>
      <c r="H52" s="85" t="str">
        <f>$H$44</f>
        <v>Vorabbewertung</v>
      </c>
      <c r="I52" s="74"/>
      <c r="J52" s="75"/>
      <c r="K52" s="1"/>
      <c r="L52" s="1"/>
      <c r="M52" s="1"/>
      <c r="N52" s="1"/>
      <c r="O52" s="27"/>
      <c r="P52" s="211" t="s">
        <v>191</v>
      </c>
      <c r="Q52" s="204" t="str">
        <f>IF(E52="","nicht bearbeitet",IF(OR(E52="",AND(F52="Anforderung nicht erfüllt",G52="")),"teilweise bearbeitet","bearbeitet"))</f>
        <v>nicht bearbeitet</v>
      </c>
      <c r="S52" s="229" t="str">
        <f t="shared" si="13"/>
        <v/>
      </c>
      <c r="T52" s="234" t="str">
        <f>IF(S52&lt;&gt;"",CONCATENATE(S52," ",COUNTIF($S$1:S51,S52)+1),"")</f>
        <v/>
      </c>
      <c r="U52" s="230" t="str">
        <f t="shared" si="15"/>
        <v/>
      </c>
      <c r="V52" s="232" t="str">
        <f t="shared" si="16"/>
        <v/>
      </c>
      <c r="W52" s="229" t="str">
        <f t="shared" si="14"/>
        <v/>
      </c>
      <c r="X52" s="234" t="str">
        <f>IF(W52&lt;&gt;"",CONCATENATE(W52," ",COUNTIF(W$1:W51,W52)+1),"")</f>
        <v/>
      </c>
      <c r="Y52" s="230" t="str">
        <f t="shared" si="17"/>
        <v/>
      </c>
      <c r="Z52" s="232" t="str">
        <f t="shared" si="18"/>
        <v/>
      </c>
      <c r="AA52" s="229" t="str">
        <f t="shared" si="19"/>
        <v/>
      </c>
      <c r="AB52" s="234" t="str">
        <f>IF(AA52&lt;&gt;"",CONCATENATE(AA52," ",COUNTIF(AA$1:AA51,AA52)+1),"")</f>
        <v/>
      </c>
      <c r="AC52" s="230" t="str">
        <f t="shared" si="20"/>
        <v/>
      </c>
      <c r="AD52" s="232" t="str">
        <f t="shared" si="21"/>
        <v/>
      </c>
    </row>
    <row r="53" spans="1:30" ht="66" customHeight="1" x14ac:dyDescent="0.25">
      <c r="A53" s="1"/>
      <c r="B53" s="1"/>
      <c r="C53" s="410"/>
      <c r="D53" s="411"/>
      <c r="E53" s="446"/>
      <c r="F53" s="384"/>
      <c r="G53" s="383"/>
      <c r="H53" s="85" t="s">
        <v>183</v>
      </c>
      <c r="I53" s="74"/>
      <c r="J53" s="75"/>
      <c r="K53" s="1"/>
      <c r="L53" s="1"/>
      <c r="M53" s="1"/>
      <c r="N53" s="1"/>
      <c r="O53" s="27"/>
      <c r="P53" s="211" t="s">
        <v>191</v>
      </c>
      <c r="S53" s="229" t="str">
        <f t="shared" si="13"/>
        <v/>
      </c>
      <c r="T53" s="234" t="str">
        <f>IF(S53&lt;&gt;"",CONCATENATE(S53," ",COUNTIF($S$1:S52,S53)+1),"")</f>
        <v/>
      </c>
      <c r="U53" s="230" t="str">
        <f t="shared" si="15"/>
        <v/>
      </c>
      <c r="V53" s="232" t="str">
        <f t="shared" si="16"/>
        <v/>
      </c>
      <c r="W53" s="229" t="str">
        <f t="shared" si="14"/>
        <v/>
      </c>
      <c r="X53" s="234" t="str">
        <f>IF(W53&lt;&gt;"",CONCATENATE(W53," ",COUNTIF(W$1:W52,W53)+1),"")</f>
        <v/>
      </c>
      <c r="Y53" s="230" t="str">
        <f t="shared" si="17"/>
        <v/>
      </c>
      <c r="Z53" s="232" t="str">
        <f t="shared" si="18"/>
        <v/>
      </c>
      <c r="AA53" s="229" t="str">
        <f t="shared" si="19"/>
        <v/>
      </c>
      <c r="AB53" s="234" t="str">
        <f>IF(AA53&lt;&gt;"",CONCATENATE(AA53," ",COUNTIF(AA$1:AA52,AA53)+1),"")</f>
        <v/>
      </c>
      <c r="AC53" s="230" t="str">
        <f t="shared" si="20"/>
        <v/>
      </c>
      <c r="AD53" s="232" t="str">
        <f t="shared" si="21"/>
        <v/>
      </c>
    </row>
    <row r="54" spans="1:30" ht="66" customHeight="1" x14ac:dyDescent="0.25">
      <c r="A54" s="1"/>
      <c r="B54" s="1"/>
      <c r="C54" s="410" t="s">
        <v>192</v>
      </c>
      <c r="D54" s="411"/>
      <c r="E54" s="445"/>
      <c r="F54" s="384" t="str">
        <f t="shared" si="22"/>
        <v>Bitte ausfüllen</v>
      </c>
      <c r="G54" s="383"/>
      <c r="H54" s="85" t="str">
        <f>$H$44</f>
        <v>Vorabbewertung</v>
      </c>
      <c r="I54" s="74"/>
      <c r="J54" s="75"/>
      <c r="K54" s="1"/>
      <c r="L54" s="1"/>
      <c r="M54" s="1"/>
      <c r="N54" s="1"/>
      <c r="O54" s="27"/>
      <c r="P54" s="211" t="s">
        <v>192</v>
      </c>
      <c r="Q54" s="204" t="str">
        <f>IF(E54="","nicht bearbeitet",IF(OR(E54="",AND(F54="Anforderung nicht erfüllt",G54="")),"teilweise bearbeitet","bearbeitet"))</f>
        <v>nicht bearbeitet</v>
      </c>
      <c r="S54" s="229" t="str">
        <f t="shared" si="13"/>
        <v/>
      </c>
      <c r="T54" s="234" t="str">
        <f>IF(S54&lt;&gt;"",CONCATENATE(S54," ",COUNTIF($S$1:S53,S54)+1),"")</f>
        <v/>
      </c>
      <c r="U54" s="230" t="str">
        <f t="shared" si="15"/>
        <v/>
      </c>
      <c r="V54" s="232" t="str">
        <f t="shared" si="16"/>
        <v/>
      </c>
      <c r="W54" s="229" t="str">
        <f t="shared" si="14"/>
        <v/>
      </c>
      <c r="X54" s="234" t="str">
        <f>IF(W54&lt;&gt;"",CONCATENATE(W54," ",COUNTIF(W$1:W53,W54)+1),"")</f>
        <v/>
      </c>
      <c r="Y54" s="230" t="str">
        <f t="shared" si="17"/>
        <v/>
      </c>
      <c r="Z54" s="232" t="str">
        <f t="shared" si="18"/>
        <v/>
      </c>
      <c r="AA54" s="229" t="str">
        <f t="shared" si="19"/>
        <v/>
      </c>
      <c r="AB54" s="234" t="str">
        <f>IF(AA54&lt;&gt;"",CONCATENATE(AA54," ",COUNTIF(AA$1:AA53,AA54)+1),"")</f>
        <v/>
      </c>
      <c r="AC54" s="230" t="str">
        <f t="shared" si="20"/>
        <v/>
      </c>
      <c r="AD54" s="232" t="str">
        <f t="shared" si="21"/>
        <v/>
      </c>
    </row>
    <row r="55" spans="1:30" ht="66" customHeight="1" x14ac:dyDescent="0.25">
      <c r="A55" s="1"/>
      <c r="B55" s="1"/>
      <c r="C55" s="410"/>
      <c r="D55" s="411"/>
      <c r="E55" s="446"/>
      <c r="F55" s="384"/>
      <c r="G55" s="383"/>
      <c r="H55" s="85" t="s">
        <v>183</v>
      </c>
      <c r="I55" s="74"/>
      <c r="J55" s="75"/>
      <c r="K55" s="1"/>
      <c r="L55" s="1"/>
      <c r="M55" s="1"/>
      <c r="N55" s="1"/>
      <c r="O55" s="27"/>
      <c r="P55" s="211" t="s">
        <v>192</v>
      </c>
      <c r="S55" s="229" t="str">
        <f t="shared" si="13"/>
        <v/>
      </c>
      <c r="T55" s="234" t="str">
        <f>IF(S55&lt;&gt;"",CONCATENATE(S55," ",COUNTIF($S$1:S54,S55)+1),"")</f>
        <v/>
      </c>
      <c r="U55" s="230" t="str">
        <f t="shared" si="15"/>
        <v/>
      </c>
      <c r="V55" s="232" t="str">
        <f t="shared" si="16"/>
        <v/>
      </c>
      <c r="W55" s="229" t="str">
        <f t="shared" si="14"/>
        <v/>
      </c>
      <c r="X55" s="234" t="str">
        <f>IF(W55&lt;&gt;"",CONCATENATE(W55," ",COUNTIF(W$1:W54,W55)+1),"")</f>
        <v/>
      </c>
      <c r="Y55" s="230" t="str">
        <f t="shared" si="17"/>
        <v/>
      </c>
      <c r="Z55" s="232" t="str">
        <f t="shared" si="18"/>
        <v/>
      </c>
      <c r="AA55" s="229" t="str">
        <f t="shared" si="19"/>
        <v/>
      </c>
      <c r="AB55" s="234" t="str">
        <f>IF(AA55&lt;&gt;"",CONCATENATE(AA55," ",COUNTIF(AA$1:AA54,AA55)+1),"")</f>
        <v/>
      </c>
      <c r="AC55" s="230" t="str">
        <f t="shared" si="20"/>
        <v/>
      </c>
      <c r="AD55" s="232" t="str">
        <f t="shared" si="21"/>
        <v/>
      </c>
    </row>
    <row r="56" spans="1:30" ht="66" customHeight="1" x14ac:dyDescent="0.25">
      <c r="A56" s="1"/>
      <c r="B56" s="1"/>
      <c r="C56" s="410" t="s">
        <v>120</v>
      </c>
      <c r="D56" s="411"/>
      <c r="E56" s="445"/>
      <c r="F56" s="384" t="str">
        <f t="shared" si="22"/>
        <v>Bitte ausfüllen</v>
      </c>
      <c r="G56" s="383"/>
      <c r="H56" s="85" t="str">
        <f>$H$44</f>
        <v>Vorabbewertung</v>
      </c>
      <c r="I56" s="74"/>
      <c r="J56" s="75"/>
      <c r="K56" s="1"/>
      <c r="L56" s="1"/>
      <c r="M56" s="1"/>
      <c r="N56" s="1"/>
      <c r="O56" s="27"/>
      <c r="P56" s="211" t="s">
        <v>120</v>
      </c>
      <c r="Q56" s="204" t="str">
        <f>IF(E56="","nicht bearbeitet",IF(OR(E56="",AND(F56="Anforderung nicht erfüllt",G56="")),"teilweise bearbeitet","bearbeitet"))</f>
        <v>nicht bearbeitet</v>
      </c>
      <c r="S56" s="229" t="str">
        <f t="shared" si="13"/>
        <v/>
      </c>
      <c r="T56" s="234" t="str">
        <f>IF(S56&lt;&gt;"",CONCATENATE(S56," ",COUNTIF($S$1:S55,S56)+1),"")</f>
        <v/>
      </c>
      <c r="U56" s="230" t="str">
        <f t="shared" si="15"/>
        <v/>
      </c>
      <c r="V56" s="232" t="str">
        <f t="shared" si="16"/>
        <v/>
      </c>
      <c r="W56" s="229" t="str">
        <f t="shared" si="14"/>
        <v/>
      </c>
      <c r="X56" s="234" t="str">
        <f>IF(W56&lt;&gt;"",CONCATENATE(W56," ",COUNTIF(W$1:W55,W56)+1),"")</f>
        <v/>
      </c>
      <c r="Y56" s="230" t="str">
        <f t="shared" si="17"/>
        <v/>
      </c>
      <c r="Z56" s="232" t="str">
        <f t="shared" si="18"/>
        <v/>
      </c>
      <c r="AA56" s="229" t="str">
        <f t="shared" si="19"/>
        <v/>
      </c>
      <c r="AB56" s="234" t="str">
        <f>IF(AA56&lt;&gt;"",CONCATENATE(AA56," ",COUNTIF(AA$1:AA55,AA56)+1),"")</f>
        <v/>
      </c>
      <c r="AC56" s="230" t="str">
        <f t="shared" si="20"/>
        <v/>
      </c>
      <c r="AD56" s="232" t="str">
        <f t="shared" si="21"/>
        <v/>
      </c>
    </row>
    <row r="57" spans="1:30" ht="66" customHeight="1" x14ac:dyDescent="0.25">
      <c r="A57" s="1"/>
      <c r="B57" s="1"/>
      <c r="C57" s="410"/>
      <c r="D57" s="411"/>
      <c r="E57" s="446"/>
      <c r="F57" s="384"/>
      <c r="G57" s="383"/>
      <c r="H57" s="85" t="s">
        <v>183</v>
      </c>
      <c r="I57" s="74"/>
      <c r="J57" s="75"/>
      <c r="K57" s="1"/>
      <c r="L57" s="1"/>
      <c r="M57" s="1"/>
      <c r="N57" s="1"/>
      <c r="O57" s="27"/>
      <c r="P57" s="211" t="s">
        <v>120</v>
      </c>
      <c r="S57" s="229" t="str">
        <f t="shared" si="13"/>
        <v/>
      </c>
      <c r="T57" s="234" t="str">
        <f>IF(S57&lt;&gt;"",CONCATENATE(S57," ",COUNTIF($S$1:S56,S57)+1),"")</f>
        <v/>
      </c>
      <c r="U57" s="230" t="str">
        <f t="shared" si="15"/>
        <v/>
      </c>
      <c r="V57" s="232" t="str">
        <f t="shared" si="16"/>
        <v/>
      </c>
      <c r="W57" s="229" t="str">
        <f t="shared" si="14"/>
        <v/>
      </c>
      <c r="X57" s="234" t="str">
        <f>IF(W57&lt;&gt;"",CONCATENATE(W57," ",COUNTIF(W$1:W56,W57)+1),"")</f>
        <v/>
      </c>
      <c r="Y57" s="230" t="str">
        <f t="shared" si="17"/>
        <v/>
      </c>
      <c r="Z57" s="232" t="str">
        <f t="shared" si="18"/>
        <v/>
      </c>
      <c r="AA57" s="229" t="str">
        <f t="shared" si="19"/>
        <v/>
      </c>
      <c r="AB57" s="234" t="str">
        <f>IF(AA57&lt;&gt;"",CONCATENATE(AA57," ",COUNTIF(AA$1:AA56,AA57)+1),"")</f>
        <v/>
      </c>
      <c r="AC57" s="230" t="str">
        <f t="shared" si="20"/>
        <v/>
      </c>
      <c r="AD57" s="232" t="str">
        <f t="shared" si="21"/>
        <v/>
      </c>
    </row>
    <row r="58" spans="1:30" ht="20.100000000000001" hidden="1" customHeight="1" x14ac:dyDescent="0.25">
      <c r="A58" s="1"/>
      <c r="B58" s="1"/>
      <c r="C58" s="1"/>
      <c r="D58" s="1"/>
      <c r="E58" s="1"/>
      <c r="F58" s="1"/>
      <c r="G58" s="1"/>
      <c r="H58" s="1"/>
      <c r="I58" s="1"/>
      <c r="J58" s="1"/>
      <c r="K58" s="1"/>
      <c r="L58" s="1"/>
      <c r="M58" s="1"/>
      <c r="N58" s="1"/>
      <c r="O58" s="18"/>
      <c r="S58" s="229" t="str">
        <f t="shared" si="13"/>
        <v/>
      </c>
      <c r="T58" s="234" t="str">
        <f>IF(S58&lt;&gt;"",CONCATENATE(S58," ",COUNTIF($S$1:S57,S58)+1),"")</f>
        <v/>
      </c>
      <c r="U58" s="230" t="str">
        <f t="shared" si="15"/>
        <v/>
      </c>
      <c r="V58" s="232" t="str">
        <f t="shared" si="16"/>
        <v/>
      </c>
      <c r="W58" s="229" t="str">
        <f t="shared" si="14"/>
        <v/>
      </c>
      <c r="X58" s="234" t="str">
        <f>IF(W58&lt;&gt;"",CONCATENATE(W58," ",COUNTIF(W$1:W57,W58)+1),"")</f>
        <v/>
      </c>
      <c r="Y58" s="230" t="str">
        <f t="shared" si="17"/>
        <v/>
      </c>
      <c r="Z58" s="232" t="str">
        <f t="shared" si="18"/>
        <v/>
      </c>
      <c r="AA58" s="229" t="str">
        <f t="shared" si="19"/>
        <v/>
      </c>
      <c r="AB58" s="234" t="str">
        <f>IF(AA58&lt;&gt;"",CONCATENATE(AA58," ",COUNTIF(AA$1:AA57,AA58)+1),"")</f>
        <v/>
      </c>
      <c r="AC58" s="230" t="str">
        <f t="shared" si="20"/>
        <v/>
      </c>
      <c r="AD58" s="232" t="str">
        <f t="shared" si="21"/>
        <v/>
      </c>
    </row>
    <row r="59" spans="1:30" ht="20.100000000000001" hidden="1" customHeight="1" x14ac:dyDescent="0.25">
      <c r="A59" s="1"/>
      <c r="B59" s="1"/>
      <c r="C59" s="1"/>
      <c r="D59" s="1"/>
      <c r="E59" s="1"/>
      <c r="F59" s="1"/>
      <c r="G59" s="1"/>
      <c r="H59" s="1"/>
      <c r="I59" s="1"/>
      <c r="J59" s="1"/>
      <c r="K59" s="1"/>
      <c r="L59" s="1"/>
      <c r="M59" s="1"/>
      <c r="N59" s="1"/>
      <c r="O59" s="18"/>
      <c r="W59" s="229"/>
      <c r="AA59" s="229"/>
    </row>
    <row r="60" spans="1:30" ht="20.100000000000001" hidden="1" customHeight="1" x14ac:dyDescent="0.25">
      <c r="A60" s="1"/>
      <c r="B60" s="1"/>
      <c r="C60" s="1"/>
      <c r="D60" s="1"/>
      <c r="E60" s="1"/>
      <c r="F60" s="1"/>
      <c r="G60" s="1"/>
      <c r="H60" s="1"/>
      <c r="I60" s="1"/>
      <c r="J60" s="1"/>
      <c r="K60" s="1"/>
      <c r="L60" s="1"/>
      <c r="M60" s="1"/>
      <c r="N60" s="1"/>
      <c r="O60" s="18"/>
      <c r="W60" s="229"/>
      <c r="AA60" s="229"/>
    </row>
    <row r="61" spans="1:30" ht="20.100000000000001" hidden="1" customHeight="1" x14ac:dyDescent="0.25">
      <c r="A61" s="1"/>
      <c r="B61" s="1"/>
      <c r="C61" s="1"/>
      <c r="D61" s="1"/>
      <c r="E61" s="1"/>
      <c r="F61" s="1"/>
      <c r="G61" s="1"/>
      <c r="H61" s="1"/>
      <c r="I61" s="1"/>
      <c r="J61" s="1"/>
      <c r="K61" s="1"/>
      <c r="L61" s="1"/>
      <c r="M61" s="1"/>
      <c r="N61" s="1"/>
      <c r="O61" s="18"/>
      <c r="W61" s="229"/>
      <c r="AA61" s="229"/>
    </row>
    <row r="62" spans="1:30" ht="20.100000000000001" hidden="1" customHeight="1" x14ac:dyDescent="0.25">
      <c r="A62" s="1"/>
      <c r="B62" s="1"/>
      <c r="C62" s="1"/>
      <c r="D62" s="1"/>
      <c r="E62" s="1"/>
      <c r="F62" s="1"/>
      <c r="G62" s="1"/>
      <c r="H62" s="1"/>
      <c r="I62" s="1"/>
      <c r="J62" s="1"/>
      <c r="K62" s="1"/>
      <c r="L62" s="1"/>
      <c r="M62" s="1"/>
      <c r="N62" s="1"/>
      <c r="O62" s="18"/>
      <c r="W62" s="229"/>
      <c r="AA62" s="229"/>
    </row>
    <row r="63" spans="1:30" ht="20.100000000000001" hidden="1" customHeight="1" x14ac:dyDescent="0.25">
      <c r="A63" s="1"/>
      <c r="B63" s="1"/>
      <c r="C63" s="1"/>
      <c r="D63" s="1"/>
      <c r="E63" s="1"/>
      <c r="F63" s="1"/>
      <c r="G63" s="1"/>
      <c r="H63" s="1"/>
      <c r="I63" s="1"/>
      <c r="J63" s="1"/>
      <c r="K63" s="1"/>
      <c r="L63" s="1"/>
      <c r="M63" s="1"/>
      <c r="N63" s="1"/>
      <c r="O63" s="18"/>
      <c r="W63" s="229"/>
      <c r="AA63" s="229"/>
    </row>
    <row r="64" spans="1:30" ht="20.100000000000001" hidden="1" customHeight="1" x14ac:dyDescent="0.25">
      <c r="A64" s="1"/>
      <c r="B64" s="1"/>
      <c r="C64" s="1"/>
      <c r="D64" s="1"/>
      <c r="E64" s="1"/>
      <c r="F64" s="1"/>
      <c r="G64" s="1"/>
      <c r="H64" s="1"/>
      <c r="I64" s="1"/>
      <c r="J64" s="1"/>
      <c r="K64" s="1"/>
      <c r="L64" s="1"/>
      <c r="M64" s="1"/>
      <c r="N64" s="1"/>
      <c r="O64" s="18"/>
      <c r="W64" s="229"/>
      <c r="AA64" s="229"/>
    </row>
    <row r="65" spans="1:30" ht="20.100000000000001" hidden="1" customHeight="1" x14ac:dyDescent="0.25">
      <c r="A65" s="1"/>
      <c r="B65" s="1"/>
      <c r="C65" s="1"/>
      <c r="D65" s="1"/>
      <c r="E65" s="1"/>
      <c r="F65" s="1"/>
      <c r="G65" s="1"/>
      <c r="H65" s="1"/>
      <c r="I65" s="1"/>
      <c r="J65" s="1"/>
      <c r="K65" s="1"/>
      <c r="L65" s="1"/>
      <c r="M65" s="1"/>
      <c r="N65" s="1"/>
      <c r="O65" s="18"/>
      <c r="W65" s="229"/>
      <c r="AA65" s="229"/>
    </row>
    <row r="66" spans="1:30" ht="20.100000000000001" hidden="1" customHeight="1" x14ac:dyDescent="0.25">
      <c r="A66" s="1"/>
      <c r="B66" s="1"/>
      <c r="C66" s="1"/>
      <c r="D66" s="1"/>
      <c r="E66" s="1"/>
      <c r="F66" s="1"/>
      <c r="G66" s="1"/>
      <c r="H66" s="1"/>
      <c r="I66" s="1"/>
      <c r="J66" s="1"/>
      <c r="K66" s="1"/>
      <c r="L66" s="1"/>
      <c r="M66" s="1"/>
      <c r="N66" s="1"/>
      <c r="O66" s="18"/>
      <c r="W66" s="229"/>
      <c r="AA66" s="229"/>
    </row>
    <row r="67" spans="1:30" ht="20.100000000000001" hidden="1" customHeight="1" x14ac:dyDescent="0.25">
      <c r="A67" s="1"/>
      <c r="B67" s="1"/>
      <c r="C67" s="1"/>
      <c r="D67" s="1"/>
      <c r="E67" s="1"/>
      <c r="F67" s="1"/>
      <c r="G67" s="1"/>
      <c r="H67" s="1"/>
      <c r="I67" s="1"/>
      <c r="J67" s="1"/>
      <c r="K67" s="1"/>
      <c r="L67" s="1"/>
      <c r="M67" s="1"/>
      <c r="N67" s="1"/>
      <c r="O67" s="18"/>
      <c r="W67" s="229"/>
      <c r="AA67" s="229"/>
    </row>
    <row r="68" spans="1:30" ht="20.100000000000001" hidden="1" customHeight="1" x14ac:dyDescent="0.25">
      <c r="A68" s="1"/>
      <c r="B68" s="1"/>
      <c r="C68" s="1"/>
      <c r="D68" s="1"/>
      <c r="E68" s="1"/>
      <c r="F68" s="1"/>
      <c r="G68" s="1"/>
      <c r="H68" s="1"/>
      <c r="I68" s="1"/>
      <c r="J68" s="1"/>
      <c r="K68" s="1"/>
      <c r="L68" s="1"/>
      <c r="M68" s="1"/>
      <c r="N68" s="1"/>
      <c r="O68" s="18"/>
      <c r="W68" s="229"/>
      <c r="AA68" s="229"/>
    </row>
    <row r="69" spans="1:30" ht="20.100000000000001" customHeight="1" x14ac:dyDescent="0.25">
      <c r="A69" s="1"/>
      <c r="B69" s="1"/>
      <c r="C69" s="1"/>
      <c r="D69" s="1"/>
      <c r="E69" s="1"/>
      <c r="F69" s="1"/>
      <c r="G69" s="1"/>
      <c r="H69" s="1"/>
      <c r="I69" s="1"/>
      <c r="J69" s="1"/>
      <c r="K69" s="1"/>
      <c r="L69" s="1"/>
      <c r="M69" s="1"/>
      <c r="N69" s="1"/>
      <c r="O69" s="18"/>
      <c r="W69" s="229"/>
      <c r="AA69" s="229"/>
    </row>
    <row r="70" spans="1:30" ht="18" customHeight="1" x14ac:dyDescent="0.25">
      <c r="B70" s="409" t="s">
        <v>94</v>
      </c>
      <c r="C70" s="409"/>
      <c r="D70" s="409"/>
      <c r="E70" s="412" t="s">
        <v>102</v>
      </c>
      <c r="F70" s="413"/>
      <c r="G70" s="76" t="s">
        <v>18</v>
      </c>
      <c r="H70" s="388" t="s">
        <v>181</v>
      </c>
      <c r="I70" s="388"/>
      <c r="J70" s="76" t="s">
        <v>22</v>
      </c>
      <c r="L70" s="1"/>
      <c r="M70" s="1"/>
      <c r="N70" s="1"/>
      <c r="O70" s="18"/>
      <c r="S70" s="229" t="str">
        <f t="shared" si="13"/>
        <v/>
      </c>
      <c r="T70" s="234" t="str">
        <f>IF(S70&lt;&gt;"",CONCATENATE(S70," ",COUNTIF($S$1:S58,S70)+1),"")</f>
        <v/>
      </c>
      <c r="U70" s="230" t="str">
        <f t="shared" si="15"/>
        <v/>
      </c>
      <c r="V70" s="232" t="str">
        <f t="shared" si="16"/>
        <v/>
      </c>
      <c r="W70" s="229" t="str">
        <f t="shared" si="14"/>
        <v/>
      </c>
      <c r="X70" s="234" t="str">
        <f>IF(W70&lt;&gt;"",CONCATENATE(W70," ",COUNTIF(W$1:W58,W70)+1),"")</f>
        <v/>
      </c>
      <c r="Y70" s="230" t="str">
        <f t="shared" si="17"/>
        <v/>
      </c>
      <c r="Z70" s="232" t="str">
        <f t="shared" si="18"/>
        <v/>
      </c>
      <c r="AA70" s="229" t="str">
        <f t="shared" ref="AA70:AA72" si="23">IF(AND($H70="Auditbericht",$I70="Hinweis"),"Hinweis",IF(AND($H70="Auditbericht",$I70="Abweichung"),"Abweichung",""))</f>
        <v/>
      </c>
      <c r="AB70" s="234" t="str">
        <f>IF(AA70&lt;&gt;"",CONCATENATE(AA70," ",COUNTIF(AA$1:AA58,AA70)+1),"")</f>
        <v/>
      </c>
      <c r="AC70" s="230" t="str">
        <f t="shared" ref="AC70:AC72" si="24">IF(AA70&lt;&gt;"",$P70,"")</f>
        <v/>
      </c>
      <c r="AD70" s="232" t="str">
        <f t="shared" ref="AD70:AD72" si="25">IF(AA70&lt;&gt;"",$J70,"")</f>
        <v/>
      </c>
    </row>
    <row r="71" spans="1:30" ht="83.25" customHeight="1" x14ac:dyDescent="0.25">
      <c r="B71" s="414">
        <v>2</v>
      </c>
      <c r="C71" s="443" t="s">
        <v>88</v>
      </c>
      <c r="D71" s="442" t="s">
        <v>124</v>
      </c>
      <c r="E71" s="74"/>
      <c r="F71" s="416" t="str">
        <f>IF(E71&lt;&gt;"","","Bitte ausfüllen")</f>
        <v>Bitte ausfüllen</v>
      </c>
      <c r="G71" s="158"/>
      <c r="H71" s="271"/>
      <c r="I71" s="271"/>
      <c r="J71" s="272"/>
      <c r="L71" s="1"/>
      <c r="M71" s="1"/>
      <c r="N71" s="1"/>
      <c r="O71" s="18"/>
      <c r="P71" s="244" t="s">
        <v>124</v>
      </c>
      <c r="Q71" s="204" t="str">
        <f t="shared" ref="Q71:Q80" si="26">IF(E71="","nicht bearbeitet",IF(OR(E71="",AND(F71="Anforderung nicht erfüllt",G71="")),"teilweise bearbeitet","bearbeitet"))</f>
        <v>nicht bearbeitet</v>
      </c>
      <c r="S71" s="229" t="str">
        <f t="shared" si="13"/>
        <v/>
      </c>
      <c r="T71" s="234" t="str">
        <f>IF(S71&lt;&gt;"",CONCATENATE(S71," ",COUNTIF($S$1:S70,S71)+1),"")</f>
        <v/>
      </c>
      <c r="U71" s="230" t="str">
        <f t="shared" si="15"/>
        <v/>
      </c>
      <c r="V71" s="232" t="str">
        <f t="shared" si="16"/>
        <v/>
      </c>
      <c r="W71" s="229" t="str">
        <f t="shared" si="14"/>
        <v/>
      </c>
      <c r="X71" s="234" t="str">
        <f>IF(W71&lt;&gt;"",CONCATENATE(W71," ",COUNTIF(W$1:W70,W71)+1),"")</f>
        <v/>
      </c>
      <c r="Y71" s="230" t="str">
        <f t="shared" si="17"/>
        <v/>
      </c>
      <c r="Z71" s="232" t="str">
        <f t="shared" si="18"/>
        <v/>
      </c>
      <c r="AA71" s="229" t="str">
        <f>IF(AND($H71="Prüfbericht",$I71="Hinweis"),"Hinweis",IF(AND($H71="Prüfbericht",$I71="Abweichung"),"Abweichung",""))</f>
        <v/>
      </c>
      <c r="AB71" s="234" t="str">
        <f>IF(AA71&lt;&gt;"",CONCATENATE(AA71," ",COUNTIF(AA$1:AA70,AA71)+1),"")</f>
        <v/>
      </c>
      <c r="AC71" s="230" t="str">
        <f t="shared" si="24"/>
        <v/>
      </c>
      <c r="AD71" s="232" t="str">
        <f t="shared" si="25"/>
        <v/>
      </c>
    </row>
    <row r="72" spans="1:30" ht="66" hidden="1" customHeight="1" x14ac:dyDescent="0.25">
      <c r="B72" s="415"/>
      <c r="C72" s="443"/>
      <c r="D72" s="442"/>
      <c r="E72" s="74"/>
      <c r="F72" s="416"/>
      <c r="G72" s="273"/>
      <c r="H72" s="57"/>
      <c r="I72" s="57"/>
      <c r="J72" s="254"/>
      <c r="L72" s="1"/>
      <c r="M72" s="1"/>
      <c r="N72" s="1"/>
      <c r="O72" s="27"/>
      <c r="P72" s="211" t="s">
        <v>124</v>
      </c>
      <c r="S72" s="229" t="str">
        <f t="shared" si="13"/>
        <v/>
      </c>
      <c r="T72" s="234" t="str">
        <f>IF(S72&lt;&gt;"",CONCATENATE(S72," ",COUNTIF($S$1:S71,S72)+1),"")</f>
        <v/>
      </c>
      <c r="U72" s="230" t="str">
        <f t="shared" si="15"/>
        <v/>
      </c>
      <c r="V72" s="232" t="str">
        <f t="shared" si="16"/>
        <v/>
      </c>
      <c r="W72" s="229" t="str">
        <f t="shared" si="14"/>
        <v/>
      </c>
      <c r="X72" s="234" t="str">
        <f>IF(W72&lt;&gt;"",CONCATENATE(W72," ",COUNTIF(W$1:W71,W72)+1),"")</f>
        <v/>
      </c>
      <c r="Y72" s="230" t="str">
        <f t="shared" si="17"/>
        <v/>
      </c>
      <c r="Z72" s="232" t="str">
        <f t="shared" si="18"/>
        <v/>
      </c>
      <c r="AA72" s="229" t="str">
        <f t="shared" si="23"/>
        <v/>
      </c>
      <c r="AB72" s="234" t="str">
        <f>IF(AA72&lt;&gt;"",CONCATENATE(AA72," ",COUNTIF(AA$1:AA71,AA72)+1),"")</f>
        <v/>
      </c>
      <c r="AC72" s="230" t="str">
        <f t="shared" si="24"/>
        <v/>
      </c>
      <c r="AD72" s="232" t="str">
        <f t="shared" si="25"/>
        <v/>
      </c>
    </row>
    <row r="73" spans="1:30" ht="66" customHeight="1" x14ac:dyDescent="0.25">
      <c r="B73" s="251">
        <v>1</v>
      </c>
      <c r="C73" s="107" t="s">
        <v>88</v>
      </c>
      <c r="D73" s="183" t="s">
        <v>76</v>
      </c>
      <c r="E73" s="74"/>
      <c r="F73" s="84" t="str">
        <f>IF(E73&lt;&gt;"","","Bitte ausfüllen")</f>
        <v>Bitte ausfüllen</v>
      </c>
      <c r="G73" s="274"/>
      <c r="H73" s="275"/>
      <c r="I73" s="276"/>
      <c r="J73" s="277"/>
      <c r="L73" s="1"/>
      <c r="M73" s="1"/>
      <c r="N73" s="1"/>
      <c r="O73" s="27"/>
      <c r="Q73" s="204" t="str">
        <f t="shared" si="26"/>
        <v>nicht bearbeitet</v>
      </c>
      <c r="S73" s="225"/>
      <c r="T73" s="225"/>
      <c r="U73" s="225"/>
      <c r="V73" s="225"/>
      <c r="W73" s="225"/>
      <c r="X73" s="225"/>
      <c r="Y73" s="225"/>
      <c r="Z73" s="225"/>
      <c r="AA73" s="225"/>
      <c r="AB73" s="225"/>
      <c r="AC73" s="225"/>
      <c r="AD73" s="225"/>
    </row>
    <row r="74" spans="1:30" ht="69.95" customHeight="1" x14ac:dyDescent="0.25">
      <c r="B74" s="251">
        <v>0.5</v>
      </c>
      <c r="C74" s="107" t="s">
        <v>88</v>
      </c>
      <c r="D74" s="183" t="s">
        <v>125</v>
      </c>
      <c r="E74" s="74"/>
      <c r="F74" s="84" t="str">
        <f t="shared" ref="F74:F81" si="27">IF(E74&lt;&gt;"","","Bitte ausfüllen")</f>
        <v>Bitte ausfüllen</v>
      </c>
      <c r="G74" s="57"/>
      <c r="H74" s="57"/>
      <c r="I74" s="57"/>
      <c r="J74" s="254"/>
      <c r="L74" s="1"/>
      <c r="M74" s="1"/>
      <c r="N74" s="1"/>
      <c r="O74" s="18"/>
      <c r="Q74" s="204" t="str">
        <f t="shared" si="26"/>
        <v>nicht bearbeitet</v>
      </c>
      <c r="S74" s="225"/>
      <c r="T74" s="226"/>
      <c r="U74" s="227"/>
      <c r="V74" s="228"/>
      <c r="W74" s="226"/>
      <c r="X74" s="226"/>
      <c r="Y74" s="227"/>
      <c r="Z74" s="228"/>
      <c r="AA74" s="226"/>
      <c r="AB74" s="226"/>
      <c r="AC74" s="227"/>
      <c r="AD74" s="228"/>
    </row>
    <row r="75" spans="1:30" ht="140.25" customHeight="1" x14ac:dyDescent="0.25">
      <c r="B75" s="251">
        <v>1</v>
      </c>
      <c r="C75" s="107" t="s">
        <v>88</v>
      </c>
      <c r="D75" s="183" t="s">
        <v>77</v>
      </c>
      <c r="E75" s="74"/>
      <c r="F75" s="84" t="str">
        <f t="shared" si="27"/>
        <v>Bitte ausfüllen</v>
      </c>
      <c r="G75" s="57"/>
      <c r="H75" s="57"/>
      <c r="I75" s="57"/>
      <c r="J75" s="254"/>
      <c r="L75" s="1"/>
      <c r="M75" s="1"/>
      <c r="N75" s="1"/>
      <c r="O75" s="18"/>
      <c r="Q75" s="204" t="str">
        <f t="shared" si="26"/>
        <v>nicht bearbeitet</v>
      </c>
      <c r="S75" s="225"/>
      <c r="T75" s="226"/>
      <c r="U75" s="227"/>
      <c r="V75" s="228"/>
      <c r="W75" s="226"/>
      <c r="X75" s="226"/>
      <c r="Y75" s="227"/>
      <c r="Z75" s="228"/>
      <c r="AA75" s="226"/>
      <c r="AB75" s="226"/>
      <c r="AC75" s="227"/>
      <c r="AD75" s="228"/>
    </row>
    <row r="76" spans="1:30" ht="90" x14ac:dyDescent="0.25">
      <c r="B76" s="251">
        <v>0.5</v>
      </c>
      <c r="C76" s="107" t="s">
        <v>88</v>
      </c>
      <c r="D76" s="183" t="s">
        <v>78</v>
      </c>
      <c r="E76" s="74"/>
      <c r="F76" s="84" t="str">
        <f t="shared" si="27"/>
        <v>Bitte ausfüllen</v>
      </c>
      <c r="G76" s="57"/>
      <c r="H76" s="57"/>
      <c r="I76" s="57"/>
      <c r="J76" s="254"/>
      <c r="L76" s="1"/>
      <c r="M76" s="1"/>
      <c r="N76" s="1"/>
      <c r="O76" s="18"/>
      <c r="Q76" s="204" t="str">
        <f t="shared" si="26"/>
        <v>nicht bearbeitet</v>
      </c>
      <c r="S76" s="225"/>
      <c r="T76" s="226"/>
      <c r="U76" s="227"/>
      <c r="V76" s="228"/>
      <c r="W76" s="226"/>
      <c r="X76" s="226"/>
      <c r="Y76" s="227"/>
      <c r="Z76" s="228"/>
      <c r="AA76" s="226"/>
      <c r="AB76" s="226"/>
      <c r="AC76" s="227"/>
      <c r="AD76" s="228"/>
    </row>
    <row r="77" spans="1:30" ht="99.95" customHeight="1" x14ac:dyDescent="0.25">
      <c r="B77" s="251">
        <v>0.5</v>
      </c>
      <c r="C77" s="107" t="s">
        <v>88</v>
      </c>
      <c r="D77" s="183" t="s">
        <v>79</v>
      </c>
      <c r="E77" s="74"/>
      <c r="F77" s="84" t="str">
        <f t="shared" si="27"/>
        <v>Bitte ausfüllen</v>
      </c>
      <c r="G77" s="57"/>
      <c r="H77" s="57"/>
      <c r="I77" s="57"/>
      <c r="J77" s="254"/>
      <c r="L77" s="1"/>
      <c r="M77" s="1"/>
      <c r="N77" s="1"/>
      <c r="O77" s="18"/>
      <c r="Q77" s="204" t="str">
        <f t="shared" si="26"/>
        <v>nicht bearbeitet</v>
      </c>
      <c r="S77" s="225"/>
      <c r="T77" s="226"/>
      <c r="U77" s="227"/>
      <c r="V77" s="228"/>
      <c r="W77" s="226"/>
      <c r="X77" s="226"/>
      <c r="Y77" s="227"/>
      <c r="Z77" s="228"/>
      <c r="AA77" s="226"/>
      <c r="AB77" s="226"/>
      <c r="AC77" s="227"/>
      <c r="AD77" s="228"/>
    </row>
    <row r="78" spans="1:30" ht="69.95" customHeight="1" x14ac:dyDescent="0.25">
      <c r="B78" s="251">
        <v>0.5</v>
      </c>
      <c r="C78" s="107" t="s">
        <v>88</v>
      </c>
      <c r="D78" s="183" t="s">
        <v>80</v>
      </c>
      <c r="E78" s="74"/>
      <c r="F78" s="84" t="str">
        <f t="shared" si="27"/>
        <v>Bitte ausfüllen</v>
      </c>
      <c r="G78" s="57"/>
      <c r="H78" s="57"/>
      <c r="I78" s="57"/>
      <c r="J78" s="254"/>
      <c r="L78" s="1"/>
      <c r="M78" s="1"/>
      <c r="N78" s="1"/>
      <c r="O78" s="18"/>
      <c r="Q78" s="204" t="str">
        <f t="shared" si="26"/>
        <v>nicht bearbeitet</v>
      </c>
      <c r="S78" s="225"/>
      <c r="T78" s="226"/>
      <c r="U78" s="227"/>
      <c r="V78" s="228"/>
      <c r="W78" s="226"/>
      <c r="X78" s="226"/>
      <c r="Y78" s="227"/>
      <c r="Z78" s="228"/>
      <c r="AA78" s="226"/>
      <c r="AB78" s="226"/>
      <c r="AC78" s="227"/>
      <c r="AD78" s="228"/>
    </row>
    <row r="79" spans="1:30" ht="90" customHeight="1" x14ac:dyDescent="0.25">
      <c r="B79" s="251">
        <v>2</v>
      </c>
      <c r="C79" s="107" t="s">
        <v>88</v>
      </c>
      <c r="D79" s="183" t="s">
        <v>367</v>
      </c>
      <c r="E79" s="74"/>
      <c r="F79" s="84" t="str">
        <f t="shared" si="27"/>
        <v>Bitte ausfüllen</v>
      </c>
      <c r="G79" s="57"/>
      <c r="H79" s="57"/>
      <c r="I79" s="57"/>
      <c r="J79" s="254"/>
      <c r="L79" s="1"/>
      <c r="M79" s="1"/>
      <c r="N79" s="1"/>
      <c r="O79" s="18"/>
      <c r="Q79" s="204" t="str">
        <f t="shared" si="26"/>
        <v>nicht bearbeitet</v>
      </c>
      <c r="S79" s="225"/>
      <c r="T79" s="226"/>
      <c r="U79" s="227"/>
      <c r="V79" s="228"/>
      <c r="W79" s="226"/>
      <c r="X79" s="226"/>
      <c r="Y79" s="227"/>
      <c r="Z79" s="228"/>
      <c r="AA79" s="226"/>
      <c r="AB79" s="226"/>
      <c r="AC79" s="227"/>
      <c r="AD79" s="228"/>
    </row>
    <row r="80" spans="1:30" ht="69.95" customHeight="1" x14ac:dyDescent="0.25">
      <c r="B80" s="251">
        <v>2</v>
      </c>
      <c r="C80" s="107" t="s">
        <v>88</v>
      </c>
      <c r="D80" s="183" t="s">
        <v>366</v>
      </c>
      <c r="E80" s="74"/>
      <c r="F80" s="84" t="str">
        <f t="shared" si="27"/>
        <v>Bitte ausfüllen</v>
      </c>
      <c r="G80" s="57"/>
      <c r="H80" s="57"/>
      <c r="I80" s="57"/>
      <c r="J80" s="254"/>
      <c r="L80" s="1"/>
      <c r="M80" s="1"/>
      <c r="N80" s="1"/>
      <c r="O80" s="18"/>
      <c r="Q80" s="204" t="str">
        <f t="shared" si="26"/>
        <v>nicht bearbeitet</v>
      </c>
      <c r="S80" s="225"/>
      <c r="T80" s="226"/>
      <c r="U80" s="227"/>
      <c r="V80" s="228"/>
      <c r="W80" s="226"/>
      <c r="X80" s="226"/>
      <c r="Y80" s="227"/>
      <c r="Z80" s="228"/>
      <c r="AA80" s="226"/>
      <c r="AB80" s="226"/>
      <c r="AC80" s="227"/>
      <c r="AD80" s="228"/>
    </row>
    <row r="81" spans="1:30" ht="99.95" customHeight="1" x14ac:dyDescent="0.25">
      <c r="B81" s="251">
        <v>0.5</v>
      </c>
      <c r="C81" s="107" t="s">
        <v>88</v>
      </c>
      <c r="D81" s="184" t="s">
        <v>264</v>
      </c>
      <c r="E81" s="74"/>
      <c r="F81" s="84" t="str">
        <f t="shared" si="27"/>
        <v>Bitte ausfüllen</v>
      </c>
      <c r="G81" s="57"/>
      <c r="H81" s="57"/>
      <c r="I81" s="57"/>
      <c r="J81" s="254"/>
      <c r="L81" s="1"/>
      <c r="M81" s="1"/>
      <c r="N81" s="1"/>
      <c r="O81" s="18"/>
      <c r="Q81" s="204" t="str">
        <f>IF(E81="","nicht bearbeitet",IF(OR(E81="",AND(F81="Anforderung nicht erfüllt",G81="")),"teilweise bearbeitet","bearbeitet"))</f>
        <v>nicht bearbeitet</v>
      </c>
      <c r="S81" s="225"/>
      <c r="T81" s="226"/>
      <c r="U81" s="227"/>
      <c r="V81" s="228"/>
      <c r="W81" s="226"/>
      <c r="X81" s="226"/>
      <c r="Y81" s="227"/>
      <c r="Z81" s="228"/>
      <c r="AA81" s="226"/>
      <c r="AB81" s="226"/>
      <c r="AC81" s="227"/>
      <c r="AD81" s="228"/>
    </row>
    <row r="82" spans="1:30" ht="30" customHeight="1" x14ac:dyDescent="0.25">
      <c r="B82" s="1"/>
      <c r="C82" s="407" t="s">
        <v>383</v>
      </c>
      <c r="D82" s="408"/>
      <c r="E82" s="182">
        <f>SUM(E71:E81)</f>
        <v>0</v>
      </c>
      <c r="F82" s="57"/>
      <c r="G82" s="57"/>
      <c r="H82" s="57"/>
      <c r="I82" s="57"/>
      <c r="J82" s="255"/>
      <c r="L82" s="1"/>
      <c r="M82" s="1"/>
      <c r="N82" s="1"/>
      <c r="O82" s="18"/>
      <c r="Q82" s="204"/>
      <c r="S82" s="225"/>
      <c r="T82" s="226"/>
      <c r="U82" s="227"/>
      <c r="V82" s="228"/>
      <c r="W82" s="226"/>
      <c r="X82" s="226"/>
      <c r="Y82" s="227"/>
      <c r="Z82" s="228"/>
      <c r="AA82" s="226"/>
      <c r="AB82" s="226"/>
      <c r="AC82" s="227"/>
      <c r="AD82" s="228"/>
    </row>
    <row r="83" spans="1:30" ht="30" hidden="1" customHeight="1" x14ac:dyDescent="0.25">
      <c r="B83" s="1"/>
      <c r="C83" s="281"/>
      <c r="D83" s="282"/>
      <c r="E83" s="182"/>
      <c r="F83" s="57"/>
      <c r="G83" s="57"/>
      <c r="H83" s="57"/>
      <c r="I83" s="57"/>
      <c r="J83" s="255"/>
      <c r="L83" s="1"/>
      <c r="M83" s="1"/>
      <c r="N83" s="1"/>
      <c r="O83" s="18"/>
      <c r="Q83" s="204"/>
      <c r="S83" s="225"/>
      <c r="T83" s="226"/>
      <c r="U83" s="227"/>
      <c r="V83" s="228"/>
      <c r="W83" s="226"/>
      <c r="X83" s="226"/>
      <c r="Y83" s="227"/>
      <c r="Z83" s="228"/>
      <c r="AA83" s="226"/>
      <c r="AB83" s="226"/>
      <c r="AC83" s="227"/>
      <c r="AD83" s="228"/>
    </row>
    <row r="84" spans="1:30" ht="66" customHeight="1" x14ac:dyDescent="0.25">
      <c r="B84" s="409" t="s">
        <v>95</v>
      </c>
      <c r="C84" s="409"/>
      <c r="D84" s="454"/>
      <c r="E84" s="413" t="str">
        <f>IF(IF(versteckt!B19="",0,versteckt!B19)+IF(versteckt!B20="",0,versteckt!B20)=0,"",IF(versteckt!B19="",0,versteckt!B19)+IF(versteckt!B20="",0,versteckt!B20))</f>
        <v/>
      </c>
      <c r="F84" s="416" t="str">
        <f>IF(E84="","Bitte oben und Punkte für den SV ausfüllen",IF(E84&gt;=8,"Anforderung erfüllt","Anforderung nicht erfüllt"))</f>
        <v>Bitte oben und Punkte für den SV ausfüllen</v>
      </c>
      <c r="G84" s="457"/>
      <c r="H84" s="85" t="str">
        <f>H56</f>
        <v>Vorabbewertung</v>
      </c>
      <c r="I84" s="74"/>
      <c r="J84" s="75"/>
      <c r="L84" s="1"/>
      <c r="M84" s="1"/>
      <c r="N84" s="1"/>
      <c r="O84" s="18"/>
      <c r="P84" s="211" t="s">
        <v>95</v>
      </c>
      <c r="Q84" s="204" t="str">
        <f>IF(OR(AND(F84="Anforderung nicht erfüllt",G84=""),E84=""),"nicht bearbeitet","bearbeitet")</f>
        <v>nicht bearbeitet</v>
      </c>
      <c r="S84" s="229" t="str">
        <f>IF(AND($H84="Vorabbewertung",$I84="Hinweis"),"Hinweis",IF(AND($H84="Vorabbewertung",$I84="Abweichung"),"Abweichung",""))</f>
        <v/>
      </c>
      <c r="T84" s="234" t="str">
        <f>IF(S84&lt;&gt;"",CONCATENATE(S84," ",COUNTIF($S$1:S82,S84)+1),"")</f>
        <v/>
      </c>
      <c r="U84" s="230" t="str">
        <f>IF(S84&lt;&gt;"",$P84,"")</f>
        <v/>
      </c>
      <c r="V84" s="232" t="str">
        <f>IF(S84&lt;&gt;"",$J84,"")</f>
        <v/>
      </c>
      <c r="W84" s="229" t="str">
        <f>IF(AND($H84="Auditbericht",$I84="Hinweis"),"Hinweis",IF(AND($H84="Auditbericht",$I84="Abweichung"),"Abweichung",""))</f>
        <v/>
      </c>
      <c r="X84" s="234" t="str">
        <f>IF(W84&lt;&gt;"",CONCATENATE(W84," ",COUNTIF(W$1:W82,W84)+1),"")</f>
        <v/>
      </c>
      <c r="Y84" s="230" t="str">
        <f>IF(W84&lt;&gt;"",$P84,"")</f>
        <v/>
      </c>
      <c r="Z84" s="232" t="str">
        <f>IF(W84&lt;&gt;"",$J84,"")</f>
        <v/>
      </c>
      <c r="AA84" s="229" t="str">
        <f>IF(AND($H84="Prüfbericht",$I84="Hinweis"),"Hinweis",IF(AND($H84="Prüfbericht",$I84="Abweichung"),"Abweichung",""))</f>
        <v/>
      </c>
      <c r="AB84" s="234" t="str">
        <f>IF(AA84&lt;&gt;"",CONCATENATE(AA84," ",COUNTIF(AA$1:AA82,AA84)+1),"")</f>
        <v/>
      </c>
      <c r="AC84" s="230" t="str">
        <f>IF(AA84&lt;&gt;"",$P84,"")</f>
        <v/>
      </c>
      <c r="AD84" s="232" t="str">
        <f>IF(AA84&lt;&gt;"",$J84,"")</f>
        <v/>
      </c>
    </row>
    <row r="85" spans="1:30" ht="66" hidden="1" customHeight="1" x14ac:dyDescent="0.25">
      <c r="A85" s="1"/>
      <c r="B85" s="455"/>
      <c r="C85" s="455"/>
      <c r="D85" s="456"/>
      <c r="E85" s="447"/>
      <c r="F85" s="448"/>
      <c r="G85" s="458"/>
      <c r="H85" s="85" t="s">
        <v>183</v>
      </c>
      <c r="I85" s="74"/>
      <c r="J85" s="75"/>
      <c r="K85" s="1"/>
      <c r="L85" s="1"/>
      <c r="M85" s="1"/>
      <c r="N85" s="1"/>
      <c r="O85" s="18"/>
      <c r="P85" s="211" t="s">
        <v>95</v>
      </c>
      <c r="S85" s="229" t="str">
        <f>IF(AND($H85="Vorabbewertung",$I85="Hinweis"),"Hinweis",IF(AND($H85="Vorabbewertung",$I85="Abweichung"),"Abweichung",""))</f>
        <v/>
      </c>
      <c r="T85" s="234" t="str">
        <f>IF(S85&lt;&gt;"",CONCATENATE(S85," ",COUNTIF($S$1:S84,S85)+1),"")</f>
        <v/>
      </c>
      <c r="U85" s="230" t="str">
        <f>IF(S85&lt;&gt;"",$P85,"")</f>
        <v/>
      </c>
      <c r="V85" s="232" t="str">
        <f>IF(S85&lt;&gt;"",$J85,"")</f>
        <v/>
      </c>
      <c r="W85" s="229" t="str">
        <f>IF(AND($H85="Auditbericht",$I85="Hinweis"),"Hinweis",IF(AND($H85="Auditbericht",$I85="Abweichung"),"Abweichung",""))</f>
        <v/>
      </c>
      <c r="X85" s="234" t="str">
        <f>IF(W85&lt;&gt;"",CONCATENATE(W85," ",COUNTIF(W$1:W84,W85)+1),"")</f>
        <v/>
      </c>
      <c r="Y85" s="230" t="str">
        <f>IF(W85&lt;&gt;"",$P85,"")</f>
        <v/>
      </c>
      <c r="Z85" s="232" t="str">
        <f>IF(W85&lt;&gt;"",$J85,"")</f>
        <v/>
      </c>
      <c r="AA85" s="229" t="str">
        <f>IF(AND($H85="Auditbericht",$I85="Hinweis"),"Hinweis",IF(AND($H85="Auditbericht",$I85="Abweichung"),"Abweichung",""))</f>
        <v/>
      </c>
      <c r="AB85" s="234" t="str">
        <f>IF(AA85&lt;&gt;"",CONCATENATE(AA85," ",COUNTIF(AA$1:AA84,AA85)+1),"")</f>
        <v/>
      </c>
      <c r="AC85" s="230" t="str">
        <f>IF(AA85&lt;&gt;"",$P85,"")</f>
        <v/>
      </c>
      <c r="AD85" s="232" t="str">
        <f>IF(AA85&lt;&gt;"",$J85,"")</f>
        <v/>
      </c>
    </row>
    <row r="86" spans="1:30" ht="15" x14ac:dyDescent="0.25">
      <c r="A86" s="1"/>
      <c r="B86" s="1"/>
      <c r="D86" s="1"/>
      <c r="E86" s="1"/>
      <c r="F86" s="1"/>
      <c r="G86" s="1"/>
      <c r="I86" s="1"/>
      <c r="K86" s="16"/>
      <c r="L86" s="16"/>
      <c r="M86" s="16"/>
      <c r="N86" s="16"/>
      <c r="O86" s="18"/>
      <c r="S86" s="225"/>
      <c r="T86" s="226"/>
      <c r="U86" s="227"/>
      <c r="V86" s="228"/>
      <c r="W86" s="226"/>
      <c r="X86" s="226"/>
      <c r="Y86" s="227"/>
      <c r="Z86" s="228"/>
      <c r="AA86" s="226"/>
      <c r="AB86" s="226"/>
      <c r="AC86" s="227"/>
      <c r="AD86" s="228"/>
    </row>
    <row r="87" spans="1:30" ht="15" x14ac:dyDescent="0.25">
      <c r="A87" s="1"/>
      <c r="B87" s="1"/>
      <c r="C87" s="31" t="s">
        <v>68</v>
      </c>
      <c r="D87" s="58"/>
      <c r="G87" s="66" t="s">
        <v>75</v>
      </c>
      <c r="H87" s="185"/>
      <c r="I87" s="1"/>
      <c r="J87" s="34" t="s">
        <v>69</v>
      </c>
      <c r="K87" s="1"/>
      <c r="L87" s="1"/>
      <c r="M87" s="1"/>
      <c r="N87" s="1"/>
      <c r="O87" s="18"/>
      <c r="S87" s="225"/>
      <c r="T87" s="226"/>
      <c r="U87" s="227"/>
      <c r="V87" s="228"/>
      <c r="W87" s="226"/>
      <c r="X87" s="226"/>
      <c r="Y87" s="227"/>
      <c r="Z87" s="228"/>
      <c r="AA87" s="226"/>
      <c r="AB87" s="226"/>
      <c r="AC87" s="227"/>
      <c r="AD87" s="228"/>
    </row>
    <row r="88" spans="1:30" ht="15" x14ac:dyDescent="0.25">
      <c r="A88" s="1"/>
      <c r="B88" s="1"/>
      <c r="C88" s="1"/>
      <c r="D88" s="1"/>
      <c r="E88" s="1"/>
      <c r="F88" s="1"/>
      <c r="G88" s="1"/>
      <c r="H88" s="1"/>
      <c r="I88" s="1"/>
      <c r="J88" s="1"/>
      <c r="K88" s="1"/>
      <c r="L88" s="1"/>
      <c r="M88" s="1"/>
      <c r="N88" s="1"/>
      <c r="O88" s="18"/>
      <c r="S88" s="225"/>
      <c r="T88" s="226"/>
      <c r="U88" s="227"/>
      <c r="V88" s="228"/>
      <c r="W88" s="226"/>
      <c r="X88" s="226"/>
      <c r="Y88" s="227"/>
      <c r="Z88" s="228"/>
      <c r="AA88" s="226"/>
      <c r="AB88" s="226"/>
      <c r="AC88" s="227"/>
      <c r="AD88" s="228"/>
    </row>
    <row r="89" spans="1:30" ht="15" hidden="1" x14ac:dyDescent="0.25">
      <c r="A89" s="1"/>
      <c r="B89" s="1"/>
      <c r="D89" s="1"/>
      <c r="E89" s="1"/>
      <c r="F89" s="1"/>
      <c r="G89" s="1"/>
      <c r="H89" s="1"/>
      <c r="I89" s="1"/>
      <c r="J89" s="1"/>
      <c r="K89" s="1"/>
      <c r="L89" s="1"/>
      <c r="M89" s="1"/>
      <c r="N89" s="1"/>
      <c r="O89" s="18"/>
      <c r="S89" s="225"/>
      <c r="T89" s="226"/>
      <c r="U89" s="227"/>
      <c r="V89" s="228"/>
      <c r="W89" s="226"/>
      <c r="X89" s="226"/>
      <c r="Y89" s="227"/>
      <c r="Z89" s="228"/>
      <c r="AA89" s="226"/>
      <c r="AB89" s="226"/>
      <c r="AC89" s="227"/>
      <c r="AD89" s="228"/>
    </row>
    <row r="90" spans="1:30" ht="15" hidden="1" x14ac:dyDescent="0.25">
      <c r="C90" s="1"/>
      <c r="O90" s="18"/>
      <c r="S90" s="225"/>
      <c r="T90" s="226"/>
      <c r="U90" s="227"/>
      <c r="V90" s="228"/>
      <c r="W90" s="226"/>
      <c r="X90" s="226"/>
      <c r="Y90" s="227"/>
      <c r="Z90" s="228"/>
      <c r="AA90" s="226"/>
      <c r="AB90" s="226"/>
      <c r="AC90" s="227"/>
      <c r="AD90" s="228"/>
    </row>
    <row r="91" spans="1:30" ht="15" hidden="1" x14ac:dyDescent="0.25">
      <c r="O91" s="18"/>
      <c r="S91" s="225"/>
      <c r="T91" s="226"/>
      <c r="U91" s="227"/>
      <c r="V91" s="228"/>
      <c r="W91" s="226"/>
      <c r="X91" s="226"/>
      <c r="Y91" s="227"/>
      <c r="Z91" s="228"/>
      <c r="AA91" s="226"/>
      <c r="AB91" s="226"/>
      <c r="AC91" s="227"/>
      <c r="AD91" s="228"/>
    </row>
    <row r="92" spans="1:30" ht="15" hidden="1" x14ac:dyDescent="0.25">
      <c r="I92" s="19"/>
      <c r="O92" s="18"/>
      <c r="S92" s="225"/>
      <c r="T92" s="226"/>
      <c r="U92" s="227"/>
      <c r="V92" s="228"/>
      <c r="W92" s="226"/>
      <c r="X92" s="226"/>
      <c r="Y92" s="227"/>
      <c r="Z92" s="228"/>
      <c r="AA92" s="226"/>
      <c r="AB92" s="226"/>
      <c r="AC92" s="227"/>
      <c r="AD92" s="228"/>
    </row>
    <row r="93" spans="1:30" ht="15" hidden="1" x14ac:dyDescent="0.25">
      <c r="O93" s="18"/>
      <c r="S93" s="225"/>
      <c r="T93" s="226"/>
      <c r="U93" s="227"/>
      <c r="V93" s="228"/>
      <c r="W93" s="226"/>
      <c r="X93" s="226"/>
      <c r="Y93" s="227"/>
      <c r="Z93" s="228"/>
      <c r="AA93" s="226"/>
      <c r="AB93" s="226"/>
      <c r="AC93" s="227"/>
      <c r="AD93" s="228"/>
    </row>
    <row r="94" spans="1:30" ht="15" hidden="1" x14ac:dyDescent="0.25">
      <c r="O94" s="18"/>
      <c r="S94" s="225"/>
      <c r="T94" s="226"/>
      <c r="U94" s="227"/>
      <c r="V94" s="228"/>
      <c r="W94" s="226"/>
      <c r="X94" s="226"/>
      <c r="Y94" s="227"/>
      <c r="Z94" s="228"/>
      <c r="AA94" s="226"/>
      <c r="AB94" s="226"/>
      <c r="AC94" s="227"/>
      <c r="AD94" s="228"/>
    </row>
    <row r="95" spans="1:30" ht="15" hidden="1" x14ac:dyDescent="0.25">
      <c r="O95" s="18"/>
      <c r="S95" s="225"/>
      <c r="T95" s="226"/>
      <c r="U95" s="227"/>
      <c r="V95" s="228"/>
      <c r="W95" s="226"/>
      <c r="X95" s="226"/>
      <c r="Y95" s="227"/>
      <c r="Z95" s="228"/>
      <c r="AA95" s="226"/>
      <c r="AB95" s="226"/>
      <c r="AC95" s="227"/>
      <c r="AD95" s="228"/>
    </row>
    <row r="96" spans="1:30" ht="15" hidden="1" x14ac:dyDescent="0.25">
      <c r="S96" s="225"/>
      <c r="T96" s="226"/>
      <c r="U96" s="227"/>
      <c r="V96" s="228"/>
      <c r="W96" s="226"/>
      <c r="X96" s="226"/>
      <c r="Y96" s="227"/>
      <c r="Z96" s="228"/>
      <c r="AA96" s="226"/>
      <c r="AB96" s="226"/>
      <c r="AC96" s="227"/>
      <c r="AD96" s="228"/>
    </row>
    <row r="97" spans="19:30" ht="15" hidden="1" customHeight="1" x14ac:dyDescent="0.25">
      <c r="S97" s="225"/>
      <c r="T97" s="226"/>
      <c r="U97" s="227"/>
      <c r="V97" s="228"/>
      <c r="W97" s="226"/>
      <c r="X97" s="226"/>
      <c r="Y97" s="227"/>
      <c r="Z97" s="228"/>
      <c r="AA97" s="226"/>
      <c r="AB97" s="226"/>
      <c r="AC97" s="227"/>
      <c r="AD97" s="228"/>
    </row>
  </sheetData>
  <sheetProtection algorithmName="SHA-512" hashValue="GwEApYbJhTbbhhbf4vsmlYY4R7S7EQ1T1IqdSvEhCvub7CudpPphTtX2OB2T6/KDKfj2Gotp8aan9XDKC2G6wQ==" saltValue="KX08RNtLAvm+UxyfoGHB0Q==" spinCount="100000" sheet="1" selectLockedCells="1"/>
  <mergeCells count="79">
    <mergeCell ref="AA1:AD1"/>
    <mergeCell ref="AC2:AD2"/>
    <mergeCell ref="S1:V1"/>
    <mergeCell ref="W1:Z1"/>
    <mergeCell ref="S2:U2"/>
    <mergeCell ref="Y2:Z2"/>
    <mergeCell ref="E84:E85"/>
    <mergeCell ref="F84:F85"/>
    <mergeCell ref="H5:J5"/>
    <mergeCell ref="H14:J14"/>
    <mergeCell ref="I23:J23"/>
    <mergeCell ref="B23:G23"/>
    <mergeCell ref="C16:E16"/>
    <mergeCell ref="F26:G26"/>
    <mergeCell ref="B28:G28"/>
    <mergeCell ref="G15:G17"/>
    <mergeCell ref="G18:G20"/>
    <mergeCell ref="F24:G24"/>
    <mergeCell ref="B84:D85"/>
    <mergeCell ref="G84:G85"/>
    <mergeCell ref="B32:J32"/>
    <mergeCell ref="H70:I70"/>
    <mergeCell ref="D71:D72"/>
    <mergeCell ref="C71:C72"/>
    <mergeCell ref="G48:G49"/>
    <mergeCell ref="C48:D49"/>
    <mergeCell ref="C50:D51"/>
    <mergeCell ref="F48:F49"/>
    <mergeCell ref="E48:E49"/>
    <mergeCell ref="E50:E51"/>
    <mergeCell ref="E52:E53"/>
    <mergeCell ref="E54:E55"/>
    <mergeCell ref="E56:E57"/>
    <mergeCell ref="C35:J35"/>
    <mergeCell ref="C36:J36"/>
    <mergeCell ref="C37:J37"/>
    <mergeCell ref="C38:J38"/>
    <mergeCell ref="G46:G47"/>
    <mergeCell ref="E46:E47"/>
    <mergeCell ref="F46:F47"/>
    <mergeCell ref="C44:D45"/>
    <mergeCell ref="C46:D47"/>
    <mergeCell ref="B24:C24"/>
    <mergeCell ref="B25:C25"/>
    <mergeCell ref="B26:C26"/>
    <mergeCell ref="B29:C29"/>
    <mergeCell ref="B30:C30"/>
    <mergeCell ref="F25:G25"/>
    <mergeCell ref="D30:G30"/>
    <mergeCell ref="F29:G29"/>
    <mergeCell ref="C39:J39"/>
    <mergeCell ref="G44:G45"/>
    <mergeCell ref="H41:J41"/>
    <mergeCell ref="E41:G41"/>
    <mergeCell ref="G42:G43"/>
    <mergeCell ref="H42:I43"/>
    <mergeCell ref="J42:J43"/>
    <mergeCell ref="E44:E45"/>
    <mergeCell ref="F44:F45"/>
    <mergeCell ref="C33:J33"/>
    <mergeCell ref="C34:J34"/>
    <mergeCell ref="B42:D43"/>
    <mergeCell ref="E42:F42"/>
    <mergeCell ref="C82:D82"/>
    <mergeCell ref="G50:G51"/>
    <mergeCell ref="G52:G53"/>
    <mergeCell ref="B70:D70"/>
    <mergeCell ref="G56:G57"/>
    <mergeCell ref="C56:D57"/>
    <mergeCell ref="F56:F57"/>
    <mergeCell ref="E70:F70"/>
    <mergeCell ref="G54:G55"/>
    <mergeCell ref="F52:F53"/>
    <mergeCell ref="F54:F55"/>
    <mergeCell ref="F50:F51"/>
    <mergeCell ref="C52:D53"/>
    <mergeCell ref="C54:D55"/>
    <mergeCell ref="B71:B72"/>
    <mergeCell ref="F71:F72"/>
  </mergeCells>
  <conditionalFormatting sqref="E48 E50 E52 E54 E56">
    <cfRule type="containsBlanks" dxfId="52" priority="1">
      <formula>LEN(TRIM(E48))=0</formula>
    </cfRule>
  </conditionalFormatting>
  <conditionalFormatting sqref="E71:E81">
    <cfRule type="containsBlanks" dxfId="51" priority="2">
      <formula>LEN(TRIM(E71))=0</formula>
    </cfRule>
  </conditionalFormatting>
  <conditionalFormatting sqref="F44 F46 F48 F50">
    <cfRule type="expression" dxfId="50" priority="17">
      <formula>OR(IF(F44="Anforderung nicht erfüllt",1,0),IF(F44="Bitte ausfüllen",1,0))</formula>
    </cfRule>
  </conditionalFormatting>
  <conditionalFormatting sqref="F52 F54 F56">
    <cfRule type="expression" dxfId="49" priority="5">
      <formula>OR(IF(F52="Anforderung nicht erfüllt",1,0),IF(F52="Bitte ausfüllen",1,0))</formula>
    </cfRule>
  </conditionalFormatting>
  <conditionalFormatting sqref="F71 F73:F81 F84">
    <cfRule type="expression" dxfId="48" priority="16">
      <formula>OR(IF(F71="Bitte ausfüllen",1,0),IF(F71="Anforderung nicht erfüllt",1,0))</formula>
    </cfRule>
  </conditionalFormatting>
  <conditionalFormatting sqref="G44 G46 G48 G50 G52 G54 G56 H44:H57">
    <cfRule type="expression" dxfId="47" priority="18">
      <formula>IF(F44="Anforderung nicht erfüllt",1,0)</formula>
    </cfRule>
  </conditionalFormatting>
  <conditionalFormatting sqref="G84">
    <cfRule type="expression" dxfId="46" priority="48">
      <formula>IF(F84="Anforderung nicht erfüllt",1,0)</formula>
    </cfRule>
  </conditionalFormatting>
  <conditionalFormatting sqref="H84:H85">
    <cfRule type="expression" dxfId="45" priority="11">
      <formula>IF(G84="Anforderung nicht erfüllt",1,0)</formula>
    </cfRule>
  </conditionalFormatting>
  <conditionalFormatting sqref="I44:I57">
    <cfRule type="containsBlanks" dxfId="44" priority="49">
      <formula>LEN(TRIM(I44))=0</formula>
    </cfRule>
  </conditionalFormatting>
  <conditionalFormatting sqref="I84:I85">
    <cfRule type="containsBlanks" dxfId="43" priority="50">
      <formula>LEN(TRIM(I84))=0</formula>
    </cfRule>
  </conditionalFormatting>
  <conditionalFormatting sqref="J44:J57">
    <cfRule type="expression" dxfId="42" priority="14">
      <formula>IF(OR(I44="erfüllt",I44="",J44&lt;&gt;""),0,1)</formula>
    </cfRule>
  </conditionalFormatting>
  <conditionalFormatting sqref="J84:J85">
    <cfRule type="expression" dxfId="41" priority="9">
      <formula>IF(OR(I84="erfüllt",I84="",J84&lt;&gt;""),0,1)</formula>
    </cfRule>
  </conditionalFormatting>
  <dataValidations count="5">
    <dataValidation type="date" errorStyle="information" operator="greaterThan" allowBlank="1" showInputMessage="1" showErrorMessage="1" errorTitle="Datumseingabe erforderlich" error="Bitte geben Sie ein Datum ein." sqref="J24:J25 D24" xr:uid="{00000000-0002-0000-0600-000000000000}">
      <formula1>10959</formula1>
    </dataValidation>
    <dataValidation type="textLength" operator="lessThan" allowBlank="1" showInputMessage="1" showErrorMessage="1" sqref="J71:J73 J84:J85 J44:J57" xr:uid="{00000000-0002-0000-0600-000001000000}">
      <formula1>200</formula1>
    </dataValidation>
    <dataValidation allowBlank="1" showInputMessage="1" showErrorMessage="1" promptTitle="Anforderung" prompt="Der LA und der SV müssen kumuliert mindestens 8 Gesamtpunkte nachweisen können." sqref="G84:G85" xr:uid="{00000000-0002-0000-0600-000002000000}"/>
    <dataValidation type="whole" operator="greaterThanOrEqual" allowBlank="1" showInputMessage="1" showErrorMessage="1" sqref="E71:E81" xr:uid="{00000000-0002-0000-0600-000003000000}">
      <formula1>0</formula1>
    </dataValidation>
    <dataValidation type="date" errorStyle="information" operator="greaterThan" allowBlank="1" showInputMessage="1" showErrorMessage="1" errorTitle="Datumseingabe erforderlich" error="Bitte geben Sie ein Datum ein." promptTitle="Eingabe" prompt="Bitte geben Sie hier ein vollständiges Datum ein, nicht nur eine Jahreszahl:_x000a_Bsp.: 01.10.2010" sqref="D25:D26" xr:uid="{00000000-0002-0000-0600-000004000000}">
      <formula1>10959</formula1>
    </dataValidation>
  </dataValidations>
  <hyperlinks>
    <hyperlink ref="C87" location="Struktur!A1" display="← Zurück " xr:uid="{00000000-0004-0000-0600-000000000000}"/>
    <hyperlink ref="G87" location="'Übersicht Bearbeitungsstand'!A1" display="zur Übersicht Bearbeitungsstand " xr:uid="{00000000-0004-0000-0600-000001000000}"/>
    <hyperlink ref="J87" location="SV!A1" display="Weiter →" xr:uid="{00000000-0004-0000-06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5000000}">
          <x14:formula1>
            <xm:f>versteckt!$E$1:$E$3</xm:f>
          </x14:formula1>
          <xm:sqref>I84:I85 I71:I72 I44:I57</xm:sqref>
        </x14:dataValidation>
        <x14:dataValidation type="list" allowBlank="1" showInputMessage="1" showErrorMessage="1" xr:uid="{00000000-0002-0000-0600-000006000000}">
          <x14:formula1>
            <xm:f>versteckt!$A$6:$A$9</xm:f>
          </x14:formula1>
          <xm:sqref>F25:G25</xm:sqref>
        </x14:dataValidation>
        <x14:dataValidation type="list" allowBlank="1" showInputMessage="1" showErrorMessage="1" xr:uid="{00000000-0002-0000-0600-000007000000}">
          <x14:formula1>
            <xm:f>versteckt!$A$2:$A$4</xm:f>
          </x14:formula1>
          <xm:sqref>E48 E50 E52 E54 E56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AW110"/>
  <sheetViews>
    <sheetView showGridLines="0" topLeftCell="A47" zoomScaleNormal="100" workbookViewId="0">
      <selection activeCell="E55" sqref="E55"/>
    </sheetView>
  </sheetViews>
  <sheetFormatPr baseColWidth="10" defaultColWidth="11.42578125" defaultRowHeight="15" zeroHeight="1" x14ac:dyDescent="0.25"/>
  <cols>
    <col min="1" max="1" width="4.7109375" customWidth="1"/>
    <col min="2" max="2" width="4.28515625" customWidth="1"/>
    <col min="3" max="3" width="16.85546875" customWidth="1"/>
    <col min="4" max="4" width="21.140625" customWidth="1"/>
    <col min="5" max="5" width="17.140625" customWidth="1"/>
    <col min="6" max="6" width="14.28515625" customWidth="1"/>
    <col min="7" max="7" width="40.7109375" customWidth="1"/>
    <col min="8" max="8" width="25.85546875" customWidth="1"/>
    <col min="9" max="9" width="20.7109375" customWidth="1"/>
    <col min="10" max="10" width="44.7109375" customWidth="1"/>
    <col min="11" max="15" width="11.42578125" customWidth="1"/>
    <col min="16" max="16" width="11.42578125" style="211" customWidth="1"/>
    <col min="17" max="17" width="14.85546875" style="240" customWidth="1"/>
    <col min="18" max="18" width="11.42578125" style="207" customWidth="1"/>
    <col min="19" max="19" width="11.42578125" style="229" customWidth="1"/>
    <col min="20" max="20" width="11.42578125" style="234" customWidth="1"/>
    <col min="21" max="21" width="11.42578125" style="230" customWidth="1"/>
    <col min="22" max="22" width="11.42578125" style="232" customWidth="1"/>
    <col min="23" max="23" width="11.42578125" style="234" customWidth="1"/>
    <col min="24" max="24" width="13.7109375" style="234" customWidth="1"/>
    <col min="25" max="25" width="11.42578125" style="230" customWidth="1"/>
    <col min="26" max="26" width="11.42578125" style="232" customWidth="1"/>
    <col min="27" max="27" width="11.42578125" style="234" customWidth="1"/>
    <col min="28" max="28" width="13.7109375" style="234" customWidth="1"/>
    <col min="29" max="29" width="11.42578125" style="230" customWidth="1"/>
    <col min="30" max="30" width="11.42578125" style="232" customWidth="1"/>
    <col min="31" max="31" width="11.42578125" style="188" customWidth="1"/>
    <col min="32" max="32" width="25.85546875" style="188" customWidth="1"/>
    <col min="33" max="34" width="11.42578125" style="188" customWidth="1"/>
    <col min="35" max="35" width="30.7109375" style="188" customWidth="1"/>
    <col min="36" max="37" width="11.42578125" style="188" customWidth="1"/>
    <col min="38" max="38" width="22" style="188" customWidth="1"/>
    <col min="39" max="40" width="11.42578125" style="188" customWidth="1"/>
    <col min="41" max="41" width="26.85546875" style="192" customWidth="1"/>
    <col min="42" max="43" width="11.42578125" style="192" customWidth="1"/>
    <col min="44" max="44" width="22" style="188" customWidth="1"/>
    <col min="45" max="46" width="11.42578125" style="188" customWidth="1"/>
    <col min="47" max="47" width="26.85546875" style="192" customWidth="1"/>
    <col min="48" max="49" width="11.42578125" style="192" customWidth="1"/>
    <col min="50" max="16384" width="11.42578125" style="192"/>
  </cols>
  <sheetData>
    <row r="1" spans="1:49" ht="35.1" customHeight="1" x14ac:dyDescent="0.25">
      <c r="A1" s="1"/>
      <c r="B1" s="1"/>
      <c r="C1" s="1"/>
      <c r="D1" s="1"/>
      <c r="E1" s="1"/>
      <c r="F1" s="1"/>
      <c r="G1" s="1"/>
      <c r="H1" s="1"/>
      <c r="I1" s="1"/>
      <c r="J1" s="1"/>
      <c r="K1" s="1"/>
      <c r="L1" s="1"/>
      <c r="M1" s="1"/>
      <c r="N1" s="1"/>
      <c r="O1" s="40"/>
      <c r="P1" s="206" t="s">
        <v>204</v>
      </c>
      <c r="Q1" s="203" t="s">
        <v>151</v>
      </c>
      <c r="S1" s="396" t="s">
        <v>182</v>
      </c>
      <c r="T1" s="397"/>
      <c r="U1" s="398"/>
      <c r="V1" s="399"/>
      <c r="W1" s="396" t="s">
        <v>183</v>
      </c>
      <c r="X1" s="397"/>
      <c r="Y1" s="398"/>
      <c r="Z1" s="399"/>
      <c r="AA1" s="396" t="s">
        <v>400</v>
      </c>
      <c r="AB1" s="397"/>
      <c r="AC1" s="398"/>
      <c r="AD1" s="399"/>
      <c r="AF1" s="189" t="s">
        <v>205</v>
      </c>
      <c r="AG1" s="190">
        <f>COUNTIF(S:S,"Hinweis")</f>
        <v>0</v>
      </c>
      <c r="AH1" s="190"/>
      <c r="AI1" s="189" t="s">
        <v>206</v>
      </c>
      <c r="AJ1" s="190">
        <f>COUNTIF(S:S,"Abweichung")</f>
        <v>0</v>
      </c>
      <c r="AK1" s="191"/>
      <c r="AL1" s="189" t="s">
        <v>207</v>
      </c>
      <c r="AM1" s="190">
        <f>COUNTIF(W:W,"Hinweis")</f>
        <v>0</v>
      </c>
      <c r="AN1" s="190"/>
      <c r="AO1" s="189" t="s">
        <v>208</v>
      </c>
      <c r="AP1" s="190">
        <f>COUNTIF(W:W,"Abweichung")</f>
        <v>0</v>
      </c>
      <c r="AQ1" s="191"/>
      <c r="AR1" s="189" t="s">
        <v>404</v>
      </c>
      <c r="AS1" s="190">
        <f>COUNTIF(AA:AA,"Hinweis")</f>
        <v>0</v>
      </c>
      <c r="AT1" s="190"/>
      <c r="AU1" s="189" t="s">
        <v>405</v>
      </c>
      <c r="AV1" s="190">
        <f>COUNTIF(AA:AA,"Abweichung")</f>
        <v>0</v>
      </c>
      <c r="AW1" s="191"/>
    </row>
    <row r="2" spans="1:49" ht="15" customHeight="1" x14ac:dyDescent="0.25">
      <c r="A2" s="1"/>
      <c r="B2" s="1"/>
      <c r="C2" s="1"/>
      <c r="D2" s="1"/>
      <c r="E2" s="1"/>
      <c r="F2" s="1"/>
      <c r="H2" s="1"/>
      <c r="I2" s="36"/>
      <c r="J2" s="36"/>
      <c r="K2" s="1"/>
      <c r="L2" s="1"/>
      <c r="M2" s="1"/>
      <c r="N2" s="1"/>
      <c r="Q2" s="241"/>
      <c r="S2" s="402" t="s">
        <v>186</v>
      </c>
      <c r="T2" s="403"/>
      <c r="U2" s="400"/>
      <c r="V2" s="212"/>
      <c r="W2" s="213" t="s">
        <v>186</v>
      </c>
      <c r="X2" s="214"/>
      <c r="Y2" s="400" t="s">
        <v>184</v>
      </c>
      <c r="Z2" s="401"/>
      <c r="AA2" s="213" t="s">
        <v>186</v>
      </c>
      <c r="AB2" s="214"/>
      <c r="AC2" s="400" t="s">
        <v>184</v>
      </c>
      <c r="AD2" s="401"/>
      <c r="AF2" s="193"/>
      <c r="AI2" s="193"/>
      <c r="AK2" s="194"/>
      <c r="AL2" s="193"/>
      <c r="AO2" s="193"/>
      <c r="AP2" s="188"/>
      <c r="AQ2" s="194"/>
      <c r="AR2" s="193"/>
      <c r="AU2" s="193"/>
      <c r="AV2" s="188"/>
      <c r="AW2" s="194"/>
    </row>
    <row r="3" spans="1:49" ht="15" customHeight="1" x14ac:dyDescent="0.25">
      <c r="A3" s="1"/>
      <c r="B3" s="1"/>
      <c r="C3" s="1"/>
      <c r="D3" s="1"/>
      <c r="E3" s="1"/>
      <c r="F3" s="1"/>
      <c r="H3" s="1"/>
      <c r="I3" s="36"/>
      <c r="J3" s="36"/>
      <c r="K3" s="1"/>
      <c r="L3" s="1"/>
      <c r="M3" s="1"/>
      <c r="N3" s="1"/>
      <c r="Q3" s="241"/>
      <c r="S3" s="217" t="s">
        <v>209</v>
      </c>
      <c r="T3" s="218" t="s">
        <v>210</v>
      </c>
      <c r="U3" s="219" t="s">
        <v>40</v>
      </c>
      <c r="V3" s="220" t="s">
        <v>185</v>
      </c>
      <c r="W3" s="217" t="s">
        <v>209</v>
      </c>
      <c r="X3" s="218" t="s">
        <v>210</v>
      </c>
      <c r="Y3" s="219" t="s">
        <v>40</v>
      </c>
      <c r="Z3" s="220" t="s">
        <v>185</v>
      </c>
      <c r="AA3" s="217" t="s">
        <v>209</v>
      </c>
      <c r="AB3" s="218" t="s">
        <v>210</v>
      </c>
      <c r="AC3" s="219" t="s">
        <v>40</v>
      </c>
      <c r="AD3" s="220" t="s">
        <v>185</v>
      </c>
      <c r="AF3" s="195" t="s">
        <v>210</v>
      </c>
      <c r="AG3" s="196" t="s">
        <v>40</v>
      </c>
      <c r="AH3" s="197" t="s">
        <v>185</v>
      </c>
      <c r="AI3" s="195" t="s">
        <v>210</v>
      </c>
      <c r="AJ3" s="196" t="s">
        <v>40</v>
      </c>
      <c r="AK3" s="198" t="s">
        <v>185</v>
      </c>
      <c r="AL3" s="195" t="s">
        <v>210</v>
      </c>
      <c r="AM3" s="196" t="s">
        <v>40</v>
      </c>
      <c r="AN3" s="197" t="s">
        <v>185</v>
      </c>
      <c r="AO3" s="195" t="s">
        <v>210</v>
      </c>
      <c r="AP3" s="196" t="s">
        <v>40</v>
      </c>
      <c r="AQ3" s="198" t="s">
        <v>185</v>
      </c>
      <c r="AR3" s="195" t="s">
        <v>210</v>
      </c>
      <c r="AS3" s="196" t="s">
        <v>40</v>
      </c>
      <c r="AT3" s="197" t="s">
        <v>185</v>
      </c>
      <c r="AU3" s="195" t="s">
        <v>210</v>
      </c>
      <c r="AV3" s="196" t="s">
        <v>40</v>
      </c>
      <c r="AW3" s="198" t="s">
        <v>185</v>
      </c>
    </row>
    <row r="4" spans="1:49" ht="15" customHeight="1" x14ac:dyDescent="0.25">
      <c r="A4" s="1"/>
      <c r="B4" s="1"/>
      <c r="C4" s="1"/>
      <c r="D4" s="1"/>
      <c r="E4" s="1"/>
      <c r="F4" s="1"/>
      <c r="H4" s="82"/>
      <c r="I4" s="264" t="s">
        <v>146</v>
      </c>
      <c r="J4" s="264" t="s">
        <v>197</v>
      </c>
      <c r="K4" s="47"/>
      <c r="L4" s="1"/>
      <c r="M4" s="1"/>
      <c r="N4" s="1"/>
      <c r="Q4" s="241"/>
      <c r="S4" s="225"/>
      <c r="T4" s="226"/>
      <c r="U4" s="227"/>
      <c r="V4" s="228"/>
      <c r="W4" s="225"/>
      <c r="X4" s="226"/>
      <c r="Y4" s="227"/>
      <c r="Z4" s="228"/>
      <c r="AA4" s="225"/>
      <c r="AB4" s="226"/>
      <c r="AC4" s="227"/>
      <c r="AD4" s="228"/>
      <c r="AF4" s="199">
        <v>1</v>
      </c>
      <c r="AG4" s="200" t="str">
        <f t="shared" ref="AG4:AG13" si="0">IF($AF4&lt;=$AG$1,VLOOKUP(CONCATENATE("Hinweis ",$AF4),$T:$V,2,0),"")</f>
        <v/>
      </c>
      <c r="AH4" s="201" t="str">
        <f t="shared" ref="AH4:AH13" si="1">IF($AF4&lt;=$AG$1,VLOOKUP(CONCATENATE("Hinweis ",$AF4),$T:$V,3,0),"")</f>
        <v/>
      </c>
      <c r="AI4" s="199">
        <v>1</v>
      </c>
      <c r="AJ4" s="200" t="str">
        <f t="shared" ref="AJ4:AJ13" si="2">IF($AI4&lt;=$AJ$1,VLOOKUP(CONCATENATE("Abweichung ",$AI4),$T:$V,2,0),"")</f>
        <v/>
      </c>
      <c r="AK4" s="202" t="str">
        <f t="shared" ref="AK4:AK13" si="3">IF($AI4&lt;=$AJ$1,VLOOKUP(CONCATENATE("Abweichung ",$AI4),$T:$V,3,0),"")</f>
        <v/>
      </c>
      <c r="AL4" s="199">
        <v>1</v>
      </c>
      <c r="AM4" s="200" t="str">
        <f t="shared" ref="AM4:AM13" si="4">IF($AL4&lt;=$AM$1,VLOOKUP(CONCATENATE("Hinweis ",$AL4),$X:$Z,2,0),"")</f>
        <v/>
      </c>
      <c r="AN4" s="200" t="str">
        <f t="shared" ref="AN4:AN13" si="5">IF($AL4&lt;=$AM$1,VLOOKUP(CONCATENATE("Hinweis ",$AL4),$X:$Z,3,0),"")</f>
        <v/>
      </c>
      <c r="AO4" s="199">
        <v>1</v>
      </c>
      <c r="AP4" s="200" t="str">
        <f t="shared" ref="AP4:AP13" si="6">IF($AO4&lt;=$AP$1,VLOOKUP(CONCATENATE("Abweichung ",$AO4),$X:$Z,2,0),"")</f>
        <v/>
      </c>
      <c r="AQ4" s="202" t="str">
        <f t="shared" ref="AQ4:AQ13" si="7">IF($AO4&lt;=$AP$1,VLOOKUP(CONCATENATE("Abweichung ",$AO4),$X:$Z,3,0),"")</f>
        <v/>
      </c>
      <c r="AR4" s="199">
        <v>1</v>
      </c>
      <c r="AS4" s="200" t="str">
        <f>IF($AR4&lt;=$AS$1,VLOOKUP(CONCATENATE("Hinweis ",$AR4),$AB:$AD,2,0),"")</f>
        <v/>
      </c>
      <c r="AT4" s="200" t="str">
        <f>IF($AR4&lt;=$AS$1,VLOOKUP(CONCATENATE("Hinweis ",$AR4),$AB:$AD,3,0),"")</f>
        <v/>
      </c>
      <c r="AU4" s="199">
        <v>1</v>
      </c>
      <c r="AV4" s="200" t="str">
        <f>IF($AU4&lt;=$AV$1,VLOOKUP(CONCATENATE("Abweichung ",$AU4),$AB:$AD,2,0),"")</f>
        <v/>
      </c>
      <c r="AW4" s="202" t="str">
        <f>IF($AU4&lt;=$AV$1,VLOOKUP(CONCATENATE("Abweichung ",$AU4),$AB:$AD,3,0),"")</f>
        <v/>
      </c>
    </row>
    <row r="5" spans="1:49" ht="15" customHeight="1" x14ac:dyDescent="0.25">
      <c r="A5" s="1"/>
      <c r="B5" s="1"/>
      <c r="C5" s="1"/>
      <c r="D5" s="1"/>
      <c r="E5" s="1"/>
      <c r="F5" s="1"/>
      <c r="H5" s="469" t="s">
        <v>194</v>
      </c>
      <c r="I5" s="470"/>
      <c r="J5" s="471"/>
      <c r="K5" s="1"/>
      <c r="L5" s="1"/>
      <c r="M5" s="1"/>
      <c r="N5" s="1"/>
      <c r="Q5" s="241"/>
      <c r="S5" s="225"/>
      <c r="T5" s="226"/>
      <c r="U5" s="227"/>
      <c r="V5" s="228"/>
      <c r="W5" s="225"/>
      <c r="X5" s="226"/>
      <c r="Y5" s="227"/>
      <c r="Z5" s="228"/>
      <c r="AA5" s="225"/>
      <c r="AB5" s="226"/>
      <c r="AC5" s="227"/>
      <c r="AD5" s="228"/>
      <c r="AF5" s="199">
        <v>2</v>
      </c>
      <c r="AG5" s="200" t="str">
        <f t="shared" si="0"/>
        <v/>
      </c>
      <c r="AH5" s="201" t="str">
        <f t="shared" si="1"/>
        <v/>
      </c>
      <c r="AI5" s="199">
        <v>2</v>
      </c>
      <c r="AJ5" s="200" t="str">
        <f t="shared" si="2"/>
        <v/>
      </c>
      <c r="AK5" s="202" t="str">
        <f t="shared" si="3"/>
        <v/>
      </c>
      <c r="AL5" s="199">
        <v>2</v>
      </c>
      <c r="AM5" s="200" t="str">
        <f t="shared" si="4"/>
        <v/>
      </c>
      <c r="AN5" s="200" t="str">
        <f t="shared" si="5"/>
        <v/>
      </c>
      <c r="AO5" s="199">
        <v>2</v>
      </c>
      <c r="AP5" s="200" t="str">
        <f t="shared" si="6"/>
        <v/>
      </c>
      <c r="AQ5" s="202" t="str">
        <f t="shared" si="7"/>
        <v/>
      </c>
      <c r="AR5" s="199">
        <v>2</v>
      </c>
      <c r="AS5" s="200" t="str">
        <f t="shared" ref="AS5:AS13" si="8">IF($AR5&lt;=$AS$1,VLOOKUP(CONCATENATE("Hinweis ",$AR5),$AB:$AD,2,0),"")</f>
        <v/>
      </c>
      <c r="AT5" s="200" t="str">
        <f t="shared" ref="AT5:AT13" si="9">IF($AR5&lt;=$AS$1,VLOOKUP(CONCATENATE("Hinweis ",$AR5),$AB:$AD,3,0),"")</f>
        <v/>
      </c>
      <c r="AU5" s="199">
        <v>2</v>
      </c>
      <c r="AV5" s="200" t="str">
        <f t="shared" ref="AV5:AV13" si="10">IF($AU5&lt;=$AV$1,VLOOKUP(CONCATENATE("Abweichung ",$AU5),$AB:$AD,2,0),"")</f>
        <v/>
      </c>
      <c r="AW5" s="202" t="str">
        <f t="shared" ref="AW5:AW13" si="11">IF($AU5&lt;=$AV$1,VLOOKUP(CONCATENATE("Abweichung ",$AU5),$AB:$AD,3,0),"")</f>
        <v/>
      </c>
    </row>
    <row r="6" spans="1:49" ht="15" customHeight="1" x14ac:dyDescent="0.25">
      <c r="A6" s="1"/>
      <c r="B6" s="1"/>
      <c r="C6" s="1"/>
      <c r="D6" s="1"/>
      <c r="E6" s="1"/>
      <c r="F6" s="1"/>
      <c r="H6" s="70" t="s">
        <v>147</v>
      </c>
      <c r="I6" s="71">
        <f>COUNTIF(Q:Q,H6)</f>
        <v>2</v>
      </c>
      <c r="J6" s="72">
        <f>I6/SUM($I$6:$I$8)</f>
        <v>9.5238095238095233E-2</v>
      </c>
      <c r="K6" s="1"/>
      <c r="L6" s="1"/>
      <c r="M6" s="1"/>
      <c r="N6" s="1"/>
      <c r="Q6" s="241"/>
      <c r="S6" s="225"/>
      <c r="T6" s="226"/>
      <c r="U6" s="227"/>
      <c r="V6" s="228"/>
      <c r="W6" s="225"/>
      <c r="X6" s="226"/>
      <c r="Y6" s="227"/>
      <c r="Z6" s="228"/>
      <c r="AA6" s="225"/>
      <c r="AB6" s="226"/>
      <c r="AC6" s="227"/>
      <c r="AD6" s="228"/>
      <c r="AF6" s="199">
        <v>3</v>
      </c>
      <c r="AG6" s="200" t="str">
        <f t="shared" si="0"/>
        <v/>
      </c>
      <c r="AH6" s="201" t="str">
        <f t="shared" si="1"/>
        <v/>
      </c>
      <c r="AI6" s="199">
        <v>3</v>
      </c>
      <c r="AJ6" s="200" t="str">
        <f t="shared" si="2"/>
        <v/>
      </c>
      <c r="AK6" s="202" t="str">
        <f t="shared" si="3"/>
        <v/>
      </c>
      <c r="AL6" s="199">
        <v>3</v>
      </c>
      <c r="AM6" s="200" t="str">
        <f t="shared" si="4"/>
        <v/>
      </c>
      <c r="AN6" s="200" t="str">
        <f t="shared" si="5"/>
        <v/>
      </c>
      <c r="AO6" s="199">
        <v>3</v>
      </c>
      <c r="AP6" s="200" t="str">
        <f t="shared" si="6"/>
        <v/>
      </c>
      <c r="AQ6" s="202" t="str">
        <f t="shared" si="7"/>
        <v/>
      </c>
      <c r="AR6" s="199">
        <v>3</v>
      </c>
      <c r="AS6" s="200" t="str">
        <f t="shared" si="8"/>
        <v/>
      </c>
      <c r="AT6" s="200" t="str">
        <f t="shared" si="9"/>
        <v/>
      </c>
      <c r="AU6" s="199">
        <v>3</v>
      </c>
      <c r="AV6" s="200" t="str">
        <f t="shared" si="10"/>
        <v/>
      </c>
      <c r="AW6" s="202" t="str">
        <f t="shared" si="11"/>
        <v/>
      </c>
    </row>
    <row r="7" spans="1:49" ht="15" customHeight="1" x14ac:dyDescent="0.25">
      <c r="A7" s="1"/>
      <c r="B7" s="1"/>
      <c r="C7" s="1"/>
      <c r="D7" s="1"/>
      <c r="E7" s="1"/>
      <c r="F7" s="1"/>
      <c r="H7" s="52" t="s">
        <v>148</v>
      </c>
      <c r="I7" s="71">
        <f>COUNTIF(Q:Q,H7)</f>
        <v>19</v>
      </c>
      <c r="J7" s="72">
        <f>I7/SUM($I$6:$I$8)</f>
        <v>0.90476190476190477</v>
      </c>
      <c r="K7" s="1"/>
      <c r="L7" s="1"/>
      <c r="M7" s="1"/>
      <c r="N7" s="1"/>
      <c r="Q7" s="241"/>
      <c r="S7" s="225"/>
      <c r="T7" s="226"/>
      <c r="U7" s="227"/>
      <c r="V7" s="228"/>
      <c r="W7" s="225"/>
      <c r="X7" s="226"/>
      <c r="Y7" s="227"/>
      <c r="Z7" s="228"/>
      <c r="AA7" s="225"/>
      <c r="AB7" s="226"/>
      <c r="AC7" s="227"/>
      <c r="AD7" s="228"/>
      <c r="AF7" s="199">
        <v>4</v>
      </c>
      <c r="AG7" s="200" t="str">
        <f t="shared" si="0"/>
        <v/>
      </c>
      <c r="AH7" s="201" t="str">
        <f t="shared" si="1"/>
        <v/>
      </c>
      <c r="AI7" s="199">
        <v>4</v>
      </c>
      <c r="AJ7" s="200" t="str">
        <f t="shared" si="2"/>
        <v/>
      </c>
      <c r="AK7" s="202" t="str">
        <f t="shared" si="3"/>
        <v/>
      </c>
      <c r="AL7" s="199">
        <v>4</v>
      </c>
      <c r="AM7" s="200" t="str">
        <f t="shared" si="4"/>
        <v/>
      </c>
      <c r="AN7" s="200" t="str">
        <f t="shared" si="5"/>
        <v/>
      </c>
      <c r="AO7" s="199">
        <v>4</v>
      </c>
      <c r="AP7" s="200" t="str">
        <f t="shared" si="6"/>
        <v/>
      </c>
      <c r="AQ7" s="202" t="str">
        <f t="shared" si="7"/>
        <v/>
      </c>
      <c r="AR7" s="199">
        <v>4</v>
      </c>
      <c r="AS7" s="200" t="str">
        <f t="shared" si="8"/>
        <v/>
      </c>
      <c r="AT7" s="200" t="str">
        <f t="shared" si="9"/>
        <v/>
      </c>
      <c r="AU7" s="199">
        <v>4</v>
      </c>
      <c r="AV7" s="200" t="str">
        <f t="shared" si="10"/>
        <v/>
      </c>
      <c r="AW7" s="202" t="str">
        <f t="shared" si="11"/>
        <v/>
      </c>
    </row>
    <row r="8" spans="1:49" ht="15" customHeight="1" x14ac:dyDescent="0.25">
      <c r="A8" s="1"/>
      <c r="B8" s="1"/>
      <c r="C8" s="1"/>
      <c r="D8" s="1"/>
      <c r="E8" s="1"/>
      <c r="F8" s="1"/>
      <c r="H8" s="52" t="s">
        <v>87</v>
      </c>
      <c r="I8" s="71">
        <f>COUNTIF(Q:Q,H8)</f>
        <v>0</v>
      </c>
      <c r="J8" s="72">
        <f>I8/SUM($I$6:$I$8)</f>
        <v>0</v>
      </c>
      <c r="K8" s="1"/>
      <c r="L8" s="1"/>
      <c r="M8" s="1"/>
      <c r="N8" s="1"/>
      <c r="Q8" s="241"/>
      <c r="S8" s="225"/>
      <c r="T8" s="226"/>
      <c r="U8" s="227"/>
      <c r="V8" s="228"/>
      <c r="W8" s="225"/>
      <c r="X8" s="226"/>
      <c r="Y8" s="227"/>
      <c r="Z8" s="228"/>
      <c r="AA8" s="225"/>
      <c r="AB8" s="226"/>
      <c r="AC8" s="227"/>
      <c r="AD8" s="228"/>
      <c r="AF8" s="199">
        <v>5</v>
      </c>
      <c r="AG8" s="200" t="str">
        <f t="shared" si="0"/>
        <v/>
      </c>
      <c r="AH8" s="201" t="str">
        <f t="shared" si="1"/>
        <v/>
      </c>
      <c r="AI8" s="199">
        <v>5</v>
      </c>
      <c r="AJ8" s="200" t="str">
        <f t="shared" si="2"/>
        <v/>
      </c>
      <c r="AK8" s="202" t="str">
        <f t="shared" si="3"/>
        <v/>
      </c>
      <c r="AL8" s="199">
        <v>5</v>
      </c>
      <c r="AM8" s="200" t="str">
        <f t="shared" si="4"/>
        <v/>
      </c>
      <c r="AN8" s="200" t="str">
        <f t="shared" si="5"/>
        <v/>
      </c>
      <c r="AO8" s="199">
        <v>5</v>
      </c>
      <c r="AP8" s="200" t="str">
        <f t="shared" si="6"/>
        <v/>
      </c>
      <c r="AQ8" s="202" t="str">
        <f t="shared" si="7"/>
        <v/>
      </c>
      <c r="AR8" s="199">
        <v>5</v>
      </c>
      <c r="AS8" s="200" t="str">
        <f t="shared" si="8"/>
        <v/>
      </c>
      <c r="AT8" s="200" t="str">
        <f t="shared" si="9"/>
        <v/>
      </c>
      <c r="AU8" s="199">
        <v>5</v>
      </c>
      <c r="AV8" s="200" t="str">
        <f t="shared" si="10"/>
        <v/>
      </c>
      <c r="AW8" s="202" t="str">
        <f t="shared" si="11"/>
        <v/>
      </c>
    </row>
    <row r="9" spans="1:49" ht="15" customHeight="1" x14ac:dyDescent="0.25">
      <c r="A9" s="1"/>
      <c r="B9" s="1"/>
      <c r="C9" s="1"/>
      <c r="D9" s="1"/>
      <c r="E9" s="1"/>
      <c r="F9" s="1"/>
      <c r="H9" s="1"/>
      <c r="I9" s="1"/>
      <c r="J9" s="1"/>
      <c r="K9" s="1"/>
      <c r="L9" s="1"/>
      <c r="M9" s="1"/>
      <c r="N9" s="1"/>
      <c r="Q9" s="241"/>
      <c r="S9" s="225"/>
      <c r="T9" s="226"/>
      <c r="U9" s="227"/>
      <c r="V9" s="228"/>
      <c r="W9" s="225"/>
      <c r="X9" s="226"/>
      <c r="Y9" s="227"/>
      <c r="Z9" s="228"/>
      <c r="AA9" s="225"/>
      <c r="AB9" s="226"/>
      <c r="AC9" s="227"/>
      <c r="AD9" s="228"/>
      <c r="AF9" s="199">
        <v>6</v>
      </c>
      <c r="AG9" s="200" t="str">
        <f t="shared" si="0"/>
        <v/>
      </c>
      <c r="AH9" s="201" t="str">
        <f t="shared" si="1"/>
        <v/>
      </c>
      <c r="AI9" s="199">
        <v>6</v>
      </c>
      <c r="AJ9" s="200" t="str">
        <f t="shared" si="2"/>
        <v/>
      </c>
      <c r="AK9" s="202" t="str">
        <f t="shared" si="3"/>
        <v/>
      </c>
      <c r="AL9" s="199">
        <v>6</v>
      </c>
      <c r="AM9" s="200" t="str">
        <f t="shared" si="4"/>
        <v/>
      </c>
      <c r="AN9" s="200" t="str">
        <f t="shared" si="5"/>
        <v/>
      </c>
      <c r="AO9" s="199">
        <v>6</v>
      </c>
      <c r="AP9" s="200" t="str">
        <f t="shared" si="6"/>
        <v/>
      </c>
      <c r="AQ9" s="202" t="str">
        <f t="shared" si="7"/>
        <v/>
      </c>
      <c r="AR9" s="199">
        <v>6</v>
      </c>
      <c r="AS9" s="200" t="str">
        <f t="shared" si="8"/>
        <v/>
      </c>
      <c r="AT9" s="200" t="str">
        <f t="shared" si="9"/>
        <v/>
      </c>
      <c r="AU9" s="199">
        <v>6</v>
      </c>
      <c r="AV9" s="200" t="str">
        <f t="shared" si="10"/>
        <v/>
      </c>
      <c r="AW9" s="202" t="str">
        <f t="shared" si="11"/>
        <v/>
      </c>
    </row>
    <row r="10" spans="1:49" ht="15" customHeight="1" x14ac:dyDescent="0.25">
      <c r="A10" s="1"/>
      <c r="B10" s="1"/>
      <c r="C10" s="1"/>
      <c r="D10" s="1"/>
      <c r="E10" s="1"/>
      <c r="F10" s="1"/>
      <c r="H10" s="405" t="s">
        <v>161</v>
      </c>
      <c r="I10" s="405"/>
      <c r="J10" s="405"/>
      <c r="K10" s="1"/>
      <c r="L10" s="1"/>
      <c r="M10" s="1"/>
      <c r="N10" s="1"/>
      <c r="Q10" s="241"/>
      <c r="S10" s="225"/>
      <c r="T10" s="226"/>
      <c r="U10" s="227"/>
      <c r="V10" s="228"/>
      <c r="W10" s="225"/>
      <c r="X10" s="226"/>
      <c r="Y10" s="227"/>
      <c r="Z10" s="228"/>
      <c r="AA10" s="225"/>
      <c r="AB10" s="226"/>
      <c r="AC10" s="227"/>
      <c r="AD10" s="228"/>
      <c r="AF10" s="199">
        <v>7</v>
      </c>
      <c r="AG10" s="200" t="str">
        <f t="shared" si="0"/>
        <v/>
      </c>
      <c r="AH10" s="201" t="str">
        <f t="shared" si="1"/>
        <v/>
      </c>
      <c r="AI10" s="199">
        <v>7</v>
      </c>
      <c r="AJ10" s="200" t="str">
        <f t="shared" si="2"/>
        <v/>
      </c>
      <c r="AK10" s="202" t="str">
        <f t="shared" si="3"/>
        <v/>
      </c>
      <c r="AL10" s="199">
        <v>7</v>
      </c>
      <c r="AM10" s="200" t="str">
        <f t="shared" si="4"/>
        <v/>
      </c>
      <c r="AN10" s="200" t="str">
        <f t="shared" si="5"/>
        <v/>
      </c>
      <c r="AO10" s="199">
        <v>7</v>
      </c>
      <c r="AP10" s="200" t="str">
        <f t="shared" si="6"/>
        <v/>
      </c>
      <c r="AQ10" s="202" t="str">
        <f t="shared" si="7"/>
        <v/>
      </c>
      <c r="AR10" s="199">
        <v>7</v>
      </c>
      <c r="AS10" s="200" t="str">
        <f t="shared" si="8"/>
        <v/>
      </c>
      <c r="AT10" s="200" t="str">
        <f t="shared" si="9"/>
        <v/>
      </c>
      <c r="AU10" s="199">
        <v>7</v>
      </c>
      <c r="AV10" s="200" t="str">
        <f t="shared" si="10"/>
        <v/>
      </c>
      <c r="AW10" s="202" t="str">
        <f t="shared" si="11"/>
        <v/>
      </c>
    </row>
    <row r="11" spans="1:49" ht="15" customHeight="1" x14ac:dyDescent="0.25">
      <c r="A11" s="1"/>
      <c r="B11" s="1"/>
      <c r="C11" s="1"/>
      <c r="D11" s="1"/>
      <c r="E11" s="1"/>
      <c r="F11" s="1"/>
      <c r="H11" s="52" t="s">
        <v>149</v>
      </c>
      <c r="I11" s="28">
        <f>COUNTIF($F$43:$F$72,H11)</f>
        <v>0</v>
      </c>
      <c r="J11" s="29">
        <f>I11/6</f>
        <v>0</v>
      </c>
      <c r="K11" s="1"/>
      <c r="L11" s="1"/>
      <c r="M11" s="1"/>
      <c r="N11" s="1"/>
      <c r="Q11" s="241"/>
      <c r="S11" s="225"/>
      <c r="T11" s="226"/>
      <c r="U11" s="227"/>
      <c r="V11" s="228"/>
      <c r="W11" s="225"/>
      <c r="X11" s="226"/>
      <c r="Y11" s="227"/>
      <c r="Z11" s="228"/>
      <c r="AA11" s="225"/>
      <c r="AB11" s="226"/>
      <c r="AC11" s="227"/>
      <c r="AD11" s="228"/>
      <c r="AF11" s="199">
        <v>8</v>
      </c>
      <c r="AG11" s="200" t="str">
        <f t="shared" si="0"/>
        <v/>
      </c>
      <c r="AH11" s="201" t="str">
        <f t="shared" si="1"/>
        <v/>
      </c>
      <c r="AI11" s="199">
        <v>8</v>
      </c>
      <c r="AJ11" s="200" t="str">
        <f t="shared" si="2"/>
        <v/>
      </c>
      <c r="AK11" s="202" t="str">
        <f t="shared" si="3"/>
        <v/>
      </c>
      <c r="AL11" s="199">
        <v>8</v>
      </c>
      <c r="AM11" s="200" t="str">
        <f t="shared" si="4"/>
        <v/>
      </c>
      <c r="AN11" s="200" t="str">
        <f t="shared" si="5"/>
        <v/>
      </c>
      <c r="AO11" s="199">
        <v>8</v>
      </c>
      <c r="AP11" s="200" t="str">
        <f t="shared" si="6"/>
        <v/>
      </c>
      <c r="AQ11" s="202" t="str">
        <f t="shared" si="7"/>
        <v/>
      </c>
      <c r="AR11" s="199">
        <v>8</v>
      </c>
      <c r="AS11" s="200" t="str">
        <f t="shared" si="8"/>
        <v/>
      </c>
      <c r="AT11" s="200" t="str">
        <f t="shared" si="9"/>
        <v/>
      </c>
      <c r="AU11" s="199">
        <v>8</v>
      </c>
      <c r="AV11" s="200" t="str">
        <f t="shared" si="10"/>
        <v/>
      </c>
      <c r="AW11" s="202" t="str">
        <f t="shared" si="11"/>
        <v/>
      </c>
    </row>
    <row r="12" spans="1:49" ht="15" customHeight="1" x14ac:dyDescent="0.25">
      <c r="A12" s="1"/>
      <c r="B12" s="1"/>
      <c r="C12" s="1"/>
      <c r="D12" s="1"/>
      <c r="E12" s="1"/>
      <c r="F12" s="1"/>
      <c r="H12" s="52" t="s">
        <v>150</v>
      </c>
      <c r="I12" s="28">
        <f>COUNTIF($F$43:$F$72,H12)</f>
        <v>0</v>
      </c>
      <c r="J12" s="29">
        <f>I12/6</f>
        <v>0</v>
      </c>
      <c r="K12" s="1"/>
      <c r="L12" s="1"/>
      <c r="M12" s="1"/>
      <c r="N12" s="1"/>
      <c r="Q12" s="241"/>
      <c r="S12" s="225"/>
      <c r="T12" s="226"/>
      <c r="U12" s="227"/>
      <c r="V12" s="228"/>
      <c r="W12" s="225"/>
      <c r="X12" s="226"/>
      <c r="Y12" s="227"/>
      <c r="Z12" s="228"/>
      <c r="AA12" s="225"/>
      <c r="AB12" s="226"/>
      <c r="AC12" s="227"/>
      <c r="AD12" s="228"/>
      <c r="AF12" s="199">
        <v>9</v>
      </c>
      <c r="AG12" s="200" t="str">
        <f t="shared" si="0"/>
        <v/>
      </c>
      <c r="AH12" s="201" t="str">
        <f t="shared" si="1"/>
        <v/>
      </c>
      <c r="AI12" s="199">
        <v>9</v>
      </c>
      <c r="AJ12" s="200" t="str">
        <f t="shared" si="2"/>
        <v/>
      </c>
      <c r="AK12" s="202" t="str">
        <f t="shared" si="3"/>
        <v/>
      </c>
      <c r="AL12" s="199">
        <v>9</v>
      </c>
      <c r="AM12" s="200" t="str">
        <f t="shared" si="4"/>
        <v/>
      </c>
      <c r="AN12" s="200" t="str">
        <f t="shared" si="5"/>
        <v/>
      </c>
      <c r="AO12" s="199">
        <v>9</v>
      </c>
      <c r="AP12" s="200" t="str">
        <f t="shared" si="6"/>
        <v/>
      </c>
      <c r="AQ12" s="202" t="str">
        <f t="shared" si="7"/>
        <v/>
      </c>
      <c r="AR12" s="199">
        <v>9</v>
      </c>
      <c r="AS12" s="200" t="str">
        <f t="shared" si="8"/>
        <v/>
      </c>
      <c r="AT12" s="200" t="str">
        <f t="shared" si="9"/>
        <v/>
      </c>
      <c r="AU12" s="199">
        <v>9</v>
      </c>
      <c r="AV12" s="200" t="str">
        <f t="shared" si="10"/>
        <v/>
      </c>
      <c r="AW12" s="202" t="str">
        <f t="shared" si="11"/>
        <v/>
      </c>
    </row>
    <row r="13" spans="1:49" ht="15" customHeight="1" x14ac:dyDescent="0.25">
      <c r="A13" s="1"/>
      <c r="B13" s="1"/>
      <c r="C13" s="1"/>
      <c r="D13" s="1"/>
      <c r="E13" s="1"/>
      <c r="F13" s="1"/>
      <c r="H13" s="1"/>
      <c r="I13" s="1"/>
      <c r="J13" s="25"/>
      <c r="K13" s="1"/>
      <c r="L13" s="1"/>
      <c r="M13" s="1"/>
      <c r="N13" s="1"/>
      <c r="Q13" s="241"/>
      <c r="S13" s="225"/>
      <c r="T13" s="226"/>
      <c r="U13" s="227"/>
      <c r="V13" s="228"/>
      <c r="W13" s="225"/>
      <c r="X13" s="226"/>
      <c r="Y13" s="227"/>
      <c r="Z13" s="228"/>
      <c r="AA13" s="225"/>
      <c r="AB13" s="226"/>
      <c r="AC13" s="227"/>
      <c r="AD13" s="228"/>
      <c r="AF13" s="199">
        <v>10</v>
      </c>
      <c r="AG13" s="200" t="str">
        <f t="shared" si="0"/>
        <v/>
      </c>
      <c r="AH13" s="201" t="str">
        <f t="shared" si="1"/>
        <v/>
      </c>
      <c r="AI13" s="199">
        <v>10</v>
      </c>
      <c r="AJ13" s="200" t="str">
        <f t="shared" si="2"/>
        <v/>
      </c>
      <c r="AK13" s="202" t="str">
        <f t="shared" si="3"/>
        <v/>
      </c>
      <c r="AL13" s="199">
        <v>10</v>
      </c>
      <c r="AM13" s="200" t="str">
        <f t="shared" si="4"/>
        <v/>
      </c>
      <c r="AN13" s="200" t="str">
        <f t="shared" si="5"/>
        <v/>
      </c>
      <c r="AO13" s="199">
        <v>10</v>
      </c>
      <c r="AP13" s="200" t="str">
        <f t="shared" si="6"/>
        <v/>
      </c>
      <c r="AQ13" s="202" t="str">
        <f t="shared" si="7"/>
        <v/>
      </c>
      <c r="AR13" s="199">
        <v>10</v>
      </c>
      <c r="AS13" s="200" t="str">
        <f t="shared" si="8"/>
        <v/>
      </c>
      <c r="AT13" s="200" t="str">
        <f t="shared" si="9"/>
        <v/>
      </c>
      <c r="AU13" s="199">
        <v>10</v>
      </c>
      <c r="AV13" s="200" t="str">
        <f t="shared" si="10"/>
        <v/>
      </c>
      <c r="AW13" s="202" t="str">
        <f t="shared" si="11"/>
        <v/>
      </c>
    </row>
    <row r="14" spans="1:49" ht="15" customHeight="1" x14ac:dyDescent="0.25">
      <c r="A14" s="1"/>
      <c r="B14" s="1"/>
      <c r="C14" s="1"/>
      <c r="D14" s="1"/>
      <c r="E14" s="1"/>
      <c r="F14" s="1"/>
      <c r="H14" s="405" t="s">
        <v>21</v>
      </c>
      <c r="I14" s="405"/>
      <c r="J14" s="405"/>
      <c r="K14" s="1"/>
      <c r="L14" s="1"/>
      <c r="M14" s="1"/>
      <c r="N14" s="1"/>
      <c r="Q14" s="241"/>
      <c r="S14" s="225"/>
      <c r="T14" s="226"/>
      <c r="U14" s="227"/>
      <c r="V14" s="228"/>
      <c r="W14" s="225"/>
      <c r="X14" s="226"/>
      <c r="Y14" s="227"/>
      <c r="Z14" s="228"/>
      <c r="AA14" s="225"/>
      <c r="AB14" s="226"/>
      <c r="AC14" s="227"/>
      <c r="AD14" s="228"/>
    </row>
    <row r="15" spans="1:49" ht="15" customHeight="1" x14ac:dyDescent="0.25">
      <c r="A15" s="1"/>
      <c r="B15" s="1"/>
      <c r="C15" s="1"/>
      <c r="D15" s="1"/>
      <c r="E15" s="1"/>
      <c r="F15" s="1"/>
      <c r="G15" s="266" t="s">
        <v>400</v>
      </c>
      <c r="H15" s="52" t="s">
        <v>62</v>
      </c>
      <c r="I15" s="28">
        <f>COUNTIFS($H$43:$H$88,"Prüfbericht",$I$43:$I$88,H15)</f>
        <v>0</v>
      </c>
      <c r="J15" s="29">
        <f t="shared" ref="J15:J20" si="12">I15/6</f>
        <v>0</v>
      </c>
      <c r="K15" s="1"/>
      <c r="L15" s="1"/>
      <c r="M15" s="1"/>
      <c r="N15" s="1"/>
      <c r="Q15" s="241"/>
      <c r="S15" s="225"/>
      <c r="T15" s="226"/>
      <c r="U15" s="227"/>
      <c r="V15" s="228"/>
      <c r="W15" s="225"/>
      <c r="X15" s="226"/>
      <c r="Y15" s="227"/>
      <c r="Z15" s="228"/>
      <c r="AA15" s="225"/>
      <c r="AB15" s="226"/>
      <c r="AC15" s="227"/>
      <c r="AD15" s="228"/>
    </row>
    <row r="16" spans="1:49" ht="15" customHeight="1" x14ac:dyDescent="0.25">
      <c r="A16" s="1"/>
      <c r="E16" s="1"/>
      <c r="F16" s="1"/>
      <c r="G16" s="266"/>
      <c r="H16" s="52" t="s">
        <v>66</v>
      </c>
      <c r="I16" s="28">
        <f>COUNTIFS($H$43:$H$88,"Prüfbericht",$I$43:$I$88,H16)</f>
        <v>0</v>
      </c>
      <c r="J16" s="29">
        <f t="shared" si="12"/>
        <v>0</v>
      </c>
      <c r="K16" s="1"/>
      <c r="L16" s="1"/>
      <c r="M16" s="1"/>
      <c r="N16" s="1"/>
      <c r="Q16" s="241"/>
      <c r="S16" s="225"/>
      <c r="T16" s="226"/>
      <c r="U16" s="227"/>
      <c r="V16" s="228"/>
      <c r="W16" s="225"/>
      <c r="X16" s="226"/>
      <c r="Y16" s="227"/>
      <c r="Z16" s="228"/>
      <c r="AA16" s="225"/>
      <c r="AB16" s="226"/>
      <c r="AC16" s="227"/>
      <c r="AD16" s="228"/>
    </row>
    <row r="17" spans="1:30" ht="15" customHeight="1" x14ac:dyDescent="0.3">
      <c r="A17" s="1"/>
      <c r="B17" s="451" t="s">
        <v>267</v>
      </c>
      <c r="C17" s="451"/>
      <c r="D17" s="451"/>
      <c r="E17" s="1"/>
      <c r="F17" s="1"/>
      <c r="G17" s="266"/>
      <c r="H17" s="67" t="s">
        <v>65</v>
      </c>
      <c r="I17" s="68">
        <f>COUNTIFS($H$43:$H$88,"Prüfbericht",$I$43:$I$88,H17)</f>
        <v>0</v>
      </c>
      <c r="J17" s="69">
        <f t="shared" si="12"/>
        <v>0</v>
      </c>
      <c r="K17" s="1"/>
      <c r="L17" s="1"/>
      <c r="M17" s="1"/>
      <c r="N17" s="1"/>
      <c r="Q17" s="241"/>
      <c r="S17" s="225"/>
      <c r="T17" s="226"/>
      <c r="U17" s="227"/>
      <c r="V17" s="228"/>
      <c r="W17" s="225"/>
      <c r="X17" s="226"/>
      <c r="Y17" s="227"/>
      <c r="Z17" s="228"/>
      <c r="AA17" s="225"/>
      <c r="AB17" s="226"/>
      <c r="AC17" s="227"/>
      <c r="AD17" s="228"/>
    </row>
    <row r="18" spans="1:30" ht="15" hidden="1" customHeight="1" x14ac:dyDescent="0.3">
      <c r="A18" s="1"/>
      <c r="B18" s="61"/>
      <c r="C18" s="61"/>
      <c r="D18" s="61"/>
      <c r="E18" s="1"/>
      <c r="F18" s="1"/>
      <c r="G18" s="266" t="s">
        <v>198</v>
      </c>
      <c r="H18" s="102" t="s">
        <v>62</v>
      </c>
      <c r="I18" s="103">
        <f>COUNTIFS($H$43:$H$88,"Auditbericht",$I$43:$I$88,H18)</f>
        <v>0</v>
      </c>
      <c r="J18" s="104">
        <f t="shared" si="12"/>
        <v>0</v>
      </c>
      <c r="K18" s="1"/>
      <c r="L18" s="1"/>
      <c r="M18" s="1"/>
      <c r="N18" s="1"/>
      <c r="Q18" s="241"/>
      <c r="S18" s="225"/>
      <c r="T18" s="226"/>
      <c r="U18" s="227"/>
      <c r="V18" s="228"/>
      <c r="W18" s="225"/>
      <c r="X18" s="226"/>
      <c r="Y18" s="227"/>
      <c r="Z18" s="228"/>
      <c r="AA18" s="225"/>
      <c r="AB18" s="226"/>
      <c r="AC18" s="227"/>
      <c r="AD18" s="228"/>
    </row>
    <row r="19" spans="1:30" ht="12" hidden="1" customHeight="1" x14ac:dyDescent="0.3">
      <c r="A19" s="1"/>
      <c r="B19" s="61"/>
      <c r="C19" s="61"/>
      <c r="D19" s="61"/>
      <c r="E19" s="1"/>
      <c r="F19" s="1"/>
      <c r="G19" s="81"/>
      <c r="H19" s="52" t="s">
        <v>66</v>
      </c>
      <c r="I19" s="28">
        <f>COUNTIFS($H$43:$H$88,"Auditbericht",$I$43:$I$88,H19)</f>
        <v>0</v>
      </c>
      <c r="J19" s="29">
        <f t="shared" si="12"/>
        <v>0</v>
      </c>
      <c r="K19" s="1"/>
      <c r="L19" s="1"/>
      <c r="M19" s="1"/>
      <c r="N19" s="1"/>
      <c r="Q19" s="241"/>
      <c r="S19" s="225"/>
      <c r="T19" s="226"/>
      <c r="U19" s="227"/>
      <c r="V19" s="228"/>
      <c r="W19" s="225"/>
      <c r="X19" s="226"/>
      <c r="Y19" s="227"/>
      <c r="Z19" s="228"/>
      <c r="AA19" s="225"/>
      <c r="AB19" s="226"/>
      <c r="AC19" s="227"/>
      <c r="AD19" s="228"/>
    </row>
    <row r="20" spans="1:30" ht="15" hidden="1" customHeight="1" x14ac:dyDescent="0.25">
      <c r="A20" s="1"/>
      <c r="E20" s="1"/>
      <c r="F20" s="1"/>
      <c r="H20" s="52" t="s">
        <v>65</v>
      </c>
      <c r="I20" s="28">
        <f>COUNTIFS($H$43:$H$88,"Auditbericht",$I$43:$I$88,H20)</f>
        <v>0</v>
      </c>
      <c r="J20" s="29">
        <f t="shared" si="12"/>
        <v>0</v>
      </c>
      <c r="K20" s="1"/>
      <c r="L20" s="1"/>
      <c r="M20" s="1"/>
      <c r="N20" s="1"/>
      <c r="Q20" s="241"/>
      <c r="S20" s="225"/>
      <c r="T20" s="226"/>
      <c r="U20" s="227"/>
      <c r="V20" s="228"/>
      <c r="W20" s="225"/>
      <c r="X20" s="226"/>
      <c r="Y20" s="227"/>
      <c r="Z20" s="228"/>
      <c r="AA20" s="225"/>
      <c r="AB20" s="226"/>
      <c r="AC20" s="227"/>
      <c r="AD20" s="228"/>
    </row>
    <row r="21" spans="1:30" ht="15" customHeight="1" x14ac:dyDescent="0.25">
      <c r="A21" s="1"/>
      <c r="B21" s="1"/>
      <c r="C21" s="1"/>
      <c r="D21" s="1"/>
      <c r="E21" s="1"/>
      <c r="F21" s="1"/>
      <c r="G21" s="1"/>
      <c r="H21" s="1"/>
      <c r="I21" s="1"/>
      <c r="J21" s="1"/>
      <c r="K21" s="1"/>
      <c r="L21" s="1"/>
      <c r="M21" s="1"/>
      <c r="N21" s="1"/>
      <c r="Q21" s="242" t="str">
        <f>IF(J24="","nicht bearbeitet","bearbeitet")</f>
        <v>nicht bearbeitet</v>
      </c>
      <c r="S21" s="225"/>
      <c r="T21" s="226"/>
      <c r="U21" s="227"/>
      <c r="V21" s="228"/>
      <c r="W21" s="225"/>
      <c r="X21" s="226"/>
      <c r="Y21" s="227"/>
      <c r="Z21" s="228"/>
      <c r="AA21" s="225"/>
      <c r="AB21" s="226"/>
      <c r="AC21" s="227"/>
      <c r="AD21" s="228"/>
    </row>
    <row r="22" spans="1:30" ht="15" customHeight="1" x14ac:dyDescent="0.3">
      <c r="A22" s="1"/>
      <c r="B22" s="5"/>
      <c r="C22" s="5"/>
      <c r="D22" s="1"/>
      <c r="E22" s="13"/>
      <c r="F22" s="1"/>
      <c r="G22" s="1"/>
      <c r="H22" s="1"/>
      <c r="I22" s="1"/>
      <c r="J22" s="1"/>
      <c r="K22" s="1"/>
      <c r="L22" s="1"/>
      <c r="M22" s="1"/>
      <c r="N22" s="1"/>
      <c r="Q22" s="242"/>
      <c r="S22" s="225"/>
      <c r="T22" s="226"/>
      <c r="U22" s="227"/>
      <c r="V22" s="228"/>
      <c r="W22" s="225"/>
      <c r="X22" s="226"/>
      <c r="Y22" s="227"/>
      <c r="Z22" s="228"/>
      <c r="AA22" s="225"/>
      <c r="AB22" s="226"/>
      <c r="AC22" s="227"/>
      <c r="AD22" s="228"/>
    </row>
    <row r="23" spans="1:30" ht="18" customHeight="1" x14ac:dyDescent="0.25">
      <c r="A23" s="14" t="s">
        <v>104</v>
      </c>
      <c r="B23" s="409" t="str">
        <f>CONCATENATE("Persönliche Daten: ",'Allgemeine Angaben'!D34," ",'Allgemeine Angaben'!E34, " ",'Allgemeine Angaben'!F34)</f>
        <v xml:space="preserve">Persönliche Daten:   </v>
      </c>
      <c r="C23" s="409"/>
      <c r="D23" s="409"/>
      <c r="E23" s="409"/>
      <c r="F23" s="409"/>
      <c r="G23" s="409"/>
      <c r="I23" s="409" t="s">
        <v>117</v>
      </c>
      <c r="J23" s="409"/>
      <c r="K23" s="1"/>
      <c r="L23" s="1"/>
      <c r="M23" s="1"/>
      <c r="N23" s="1"/>
      <c r="Q23" s="241"/>
      <c r="S23" s="225"/>
      <c r="T23" s="226"/>
      <c r="U23" s="227"/>
      <c r="V23" s="228"/>
      <c r="W23" s="225"/>
      <c r="X23" s="226"/>
      <c r="Y23" s="227"/>
      <c r="Z23" s="228"/>
      <c r="AA23" s="225"/>
      <c r="AB23" s="226"/>
      <c r="AC23" s="227"/>
      <c r="AD23" s="228"/>
    </row>
    <row r="24" spans="1:30" ht="20.100000000000001" customHeight="1" x14ac:dyDescent="0.25">
      <c r="A24" s="15"/>
      <c r="B24" s="434" t="s">
        <v>105</v>
      </c>
      <c r="C24" s="435"/>
      <c r="D24" s="78"/>
      <c r="E24" s="79" t="s">
        <v>106</v>
      </c>
      <c r="F24" s="452"/>
      <c r="G24" s="452"/>
      <c r="I24" s="80" t="s">
        <v>118</v>
      </c>
      <c r="J24" s="78"/>
      <c r="K24" s="1"/>
      <c r="L24" s="1"/>
      <c r="M24" s="1"/>
      <c r="N24" s="1"/>
      <c r="O24" s="27" t="str">
        <f>IF(AND(D24&lt;&gt;"",F24&lt;&gt;"",J24&lt;&gt;""),"bearbeitet","")</f>
        <v/>
      </c>
      <c r="Q24" s="204" t="str">
        <f>IF(AND(D24="",F24=""),"nicht bearbeitet",IF(OR(D24="",F24=""),"teilweise bearbeitet","bearbeitet"))</f>
        <v>nicht bearbeitet</v>
      </c>
      <c r="S24" s="225"/>
      <c r="T24" s="226"/>
      <c r="U24" s="227"/>
      <c r="V24" s="228"/>
      <c r="W24" s="225"/>
      <c r="X24" s="226"/>
      <c r="Y24" s="227"/>
      <c r="Z24" s="228"/>
      <c r="AA24" s="225"/>
      <c r="AB24" s="226"/>
      <c r="AC24" s="227"/>
      <c r="AD24" s="228"/>
    </row>
    <row r="25" spans="1:30" ht="20.100000000000001" customHeight="1" x14ac:dyDescent="0.25">
      <c r="A25" s="1"/>
      <c r="B25" s="434" t="s">
        <v>109</v>
      </c>
      <c r="C25" s="435"/>
      <c r="D25" s="78"/>
      <c r="E25" s="79" t="s">
        <v>110</v>
      </c>
      <c r="F25" s="417"/>
      <c r="G25" s="417"/>
      <c r="I25" s="278"/>
      <c r="J25" s="279"/>
      <c r="K25" s="1"/>
      <c r="L25" s="1"/>
      <c r="M25" s="1"/>
      <c r="N25" s="1"/>
      <c r="O25" s="27" t="str">
        <f>IF(AND(D25&lt;&gt;"",F25&lt;&gt;"",J25&lt;&gt;""),"bearbeitet","")</f>
        <v/>
      </c>
      <c r="Q25" s="204" t="str">
        <f>IF(AND(D25="",F25=""),"nicht bearbeitet",IF(OR(D25="",F25=""),"teilweise bearbeitet","bearbeitet"))</f>
        <v>nicht bearbeitet</v>
      </c>
      <c r="S25" s="225"/>
      <c r="T25" s="226"/>
      <c r="U25" s="227"/>
      <c r="V25" s="228"/>
      <c r="W25" s="225"/>
      <c r="X25" s="226"/>
      <c r="Y25" s="227"/>
      <c r="Z25" s="228"/>
      <c r="AA25" s="225"/>
      <c r="AB25" s="226"/>
      <c r="AC25" s="227"/>
      <c r="AD25" s="228"/>
    </row>
    <row r="26" spans="1:30" ht="20.100000000000001" customHeight="1" x14ac:dyDescent="0.25">
      <c r="A26" s="1"/>
      <c r="B26" s="434" t="s">
        <v>107</v>
      </c>
      <c r="C26" s="435"/>
      <c r="D26" s="78"/>
      <c r="E26" s="79" t="s">
        <v>108</v>
      </c>
      <c r="F26" s="452"/>
      <c r="G26" s="452"/>
      <c r="H26" s="16"/>
      <c r="I26" s="16"/>
      <c r="J26" s="1"/>
      <c r="K26" s="1"/>
      <c r="L26" s="1"/>
      <c r="M26" s="1"/>
      <c r="N26" s="1"/>
      <c r="O26" s="27" t="str">
        <f>IF(AND(D26&lt;&gt;"",F26&lt;&gt;""),"bearbeitet","")</f>
        <v/>
      </c>
      <c r="Q26" s="204"/>
      <c r="S26" s="225"/>
      <c r="T26" s="226"/>
      <c r="U26" s="227"/>
      <c r="V26" s="228"/>
      <c r="W26" s="225"/>
      <c r="X26" s="226"/>
      <c r="Y26" s="227"/>
      <c r="Z26" s="228"/>
      <c r="AA26" s="225"/>
      <c r="AB26" s="226"/>
      <c r="AC26" s="227"/>
      <c r="AD26" s="228"/>
    </row>
    <row r="27" spans="1:30" ht="20.100000000000001" customHeight="1" x14ac:dyDescent="0.3">
      <c r="A27" s="1"/>
      <c r="B27" s="5"/>
      <c r="C27" s="50"/>
      <c r="D27" s="16"/>
      <c r="E27" s="51"/>
      <c r="F27" s="16"/>
      <c r="G27" s="16"/>
      <c r="H27" s="16"/>
      <c r="I27" s="16"/>
      <c r="J27" s="1"/>
      <c r="K27" s="1"/>
      <c r="L27" s="1"/>
      <c r="M27" s="1"/>
      <c r="N27" s="1"/>
      <c r="O27" s="27"/>
      <c r="Q27" s="241"/>
      <c r="S27" s="225"/>
      <c r="T27" s="226"/>
      <c r="U27" s="227"/>
      <c r="V27" s="228"/>
      <c r="W27" s="225"/>
      <c r="X27" s="226"/>
      <c r="Y27" s="227"/>
      <c r="Z27" s="228"/>
      <c r="AA27" s="225"/>
      <c r="AB27" s="226"/>
      <c r="AC27" s="227"/>
      <c r="AD27" s="228"/>
    </row>
    <row r="28" spans="1:30" ht="18" customHeight="1" x14ac:dyDescent="0.25">
      <c r="A28" s="14" t="s">
        <v>103</v>
      </c>
      <c r="B28" s="409" t="s">
        <v>103</v>
      </c>
      <c r="C28" s="409"/>
      <c r="D28" s="409"/>
      <c r="E28" s="409"/>
      <c r="F28" s="409"/>
      <c r="G28" s="409"/>
      <c r="H28" s="1"/>
      <c r="I28" s="1"/>
      <c r="J28" s="1"/>
      <c r="K28" s="1"/>
      <c r="L28" s="1"/>
      <c r="M28" s="1"/>
      <c r="N28" s="1"/>
      <c r="Q28" s="241"/>
      <c r="S28" s="225"/>
      <c r="T28" s="226"/>
      <c r="U28" s="227"/>
      <c r="V28" s="228"/>
      <c r="W28" s="225"/>
      <c r="X28" s="226"/>
      <c r="Y28" s="227"/>
      <c r="Z28" s="228"/>
      <c r="AA28" s="225"/>
      <c r="AB28" s="226"/>
      <c r="AC28" s="227"/>
      <c r="AD28" s="228"/>
    </row>
    <row r="29" spans="1:30" ht="20.100000000000001" customHeight="1" x14ac:dyDescent="0.25">
      <c r="A29" s="1"/>
      <c r="B29" s="459" t="s">
        <v>115</v>
      </c>
      <c r="C29" s="460"/>
      <c r="D29" s="77"/>
      <c r="E29" s="79" t="s">
        <v>188</v>
      </c>
      <c r="F29" s="417"/>
      <c r="G29" s="417"/>
      <c r="H29" s="1"/>
      <c r="I29" s="1"/>
      <c r="J29" s="1"/>
      <c r="K29" s="1"/>
      <c r="L29" s="1"/>
      <c r="M29" s="1"/>
      <c r="N29" s="1"/>
      <c r="O29" s="27"/>
      <c r="Q29" s="204" t="str">
        <f>IF(AND(D29="",F29=""),"nicht bearbeitet",IF(OR(D29="",F29=""),"teilweise bearbeitet","bearbeitet"))</f>
        <v>nicht bearbeitet</v>
      </c>
      <c r="S29" s="225"/>
      <c r="T29" s="226"/>
      <c r="U29" s="227"/>
      <c r="V29" s="228"/>
      <c r="W29" s="225"/>
      <c r="X29" s="226"/>
      <c r="Y29" s="227"/>
      <c r="Z29" s="228"/>
      <c r="AA29" s="225"/>
      <c r="AB29" s="226"/>
      <c r="AC29" s="227"/>
      <c r="AD29" s="228"/>
    </row>
    <row r="30" spans="1:30" ht="20.100000000000001" customHeight="1" x14ac:dyDescent="0.25">
      <c r="A30" s="1"/>
      <c r="B30" s="459" t="s">
        <v>116</v>
      </c>
      <c r="C30" s="460"/>
      <c r="D30" s="417"/>
      <c r="E30" s="417"/>
      <c r="F30" s="417"/>
      <c r="G30" s="417"/>
      <c r="H30" s="1"/>
      <c r="I30" s="1"/>
      <c r="J30" s="1"/>
      <c r="K30" s="1"/>
      <c r="L30" s="1"/>
      <c r="M30" s="1"/>
      <c r="N30" s="1"/>
      <c r="O30" s="27"/>
      <c r="Q30" s="204" t="str">
        <f>IF(D30="","nicht bearbeitet","bearbeitet")</f>
        <v>nicht bearbeitet</v>
      </c>
      <c r="S30" s="225"/>
      <c r="T30" s="226"/>
      <c r="U30" s="227"/>
      <c r="V30" s="228"/>
      <c r="W30" s="225"/>
      <c r="X30" s="226"/>
      <c r="Y30" s="227"/>
      <c r="Z30" s="228"/>
      <c r="AA30" s="225"/>
      <c r="AB30" s="226"/>
      <c r="AC30" s="227"/>
      <c r="AD30" s="228"/>
    </row>
    <row r="31" spans="1:30" ht="20.100000000000001" customHeight="1" x14ac:dyDescent="0.3">
      <c r="A31" s="1"/>
      <c r="B31" s="5"/>
      <c r="C31" s="16"/>
      <c r="D31" s="16"/>
      <c r="E31" s="17"/>
      <c r="F31" s="16"/>
      <c r="G31" s="1"/>
      <c r="H31" s="1"/>
      <c r="I31" s="1"/>
      <c r="J31" s="1"/>
      <c r="K31" s="1"/>
      <c r="L31" s="1"/>
      <c r="M31" s="1"/>
      <c r="N31" s="1"/>
      <c r="Q31" s="205"/>
      <c r="S31" s="225"/>
      <c r="T31" s="226"/>
      <c r="U31" s="227"/>
      <c r="V31" s="228"/>
      <c r="W31" s="225"/>
      <c r="X31" s="226"/>
      <c r="Y31" s="227"/>
      <c r="Z31" s="228"/>
      <c r="AA31" s="225"/>
      <c r="AB31" s="226"/>
      <c r="AC31" s="227"/>
      <c r="AD31" s="228"/>
    </row>
    <row r="32" spans="1:30" ht="18" customHeight="1" x14ac:dyDescent="0.25">
      <c r="A32" s="53"/>
      <c r="B32" s="461" t="s">
        <v>365</v>
      </c>
      <c r="C32" s="462"/>
      <c r="D32" s="462"/>
      <c r="E32" s="462"/>
      <c r="F32" s="462"/>
      <c r="G32" s="462"/>
      <c r="H32" s="462"/>
      <c r="I32" s="462"/>
      <c r="J32" s="463"/>
      <c r="K32" s="46"/>
      <c r="L32" s="1"/>
      <c r="M32" s="1"/>
      <c r="N32" s="1"/>
      <c r="Q32" s="205"/>
      <c r="S32" s="225"/>
      <c r="T32" s="226"/>
      <c r="U32" s="227"/>
      <c r="V32" s="228"/>
      <c r="W32" s="225"/>
      <c r="X32" s="226"/>
      <c r="Y32" s="227"/>
      <c r="Z32" s="228"/>
      <c r="AA32" s="225"/>
      <c r="AB32" s="226"/>
      <c r="AC32" s="227"/>
      <c r="AD32" s="228"/>
    </row>
    <row r="33" spans="1:30" ht="24.95" customHeight="1" x14ac:dyDescent="0.25">
      <c r="A33" s="13"/>
      <c r="B33" s="47"/>
      <c r="C33" s="429" t="s">
        <v>126</v>
      </c>
      <c r="D33" s="429"/>
      <c r="E33" s="429"/>
      <c r="F33" s="429"/>
      <c r="G33" s="429"/>
      <c r="H33" s="429"/>
      <c r="I33" s="429"/>
      <c r="J33" s="429"/>
      <c r="K33" s="1"/>
      <c r="L33" s="1"/>
      <c r="M33" s="1"/>
      <c r="N33" s="1"/>
      <c r="Q33" s="205"/>
      <c r="S33" s="225"/>
      <c r="T33" s="226"/>
      <c r="U33" s="227"/>
      <c r="V33" s="228"/>
      <c r="W33" s="225"/>
      <c r="X33" s="226"/>
      <c r="Y33" s="227"/>
      <c r="Z33" s="228"/>
      <c r="AA33" s="225"/>
      <c r="AB33" s="226"/>
      <c r="AC33" s="227"/>
      <c r="AD33" s="228"/>
    </row>
    <row r="34" spans="1:30" ht="39.950000000000003" customHeight="1" x14ac:dyDescent="0.25">
      <c r="A34" s="13"/>
      <c r="B34" s="47"/>
      <c r="C34" s="418" t="s">
        <v>289</v>
      </c>
      <c r="D34" s="418"/>
      <c r="E34" s="418"/>
      <c r="F34" s="418"/>
      <c r="G34" s="418"/>
      <c r="H34" s="418"/>
      <c r="I34" s="418"/>
      <c r="J34" s="418"/>
      <c r="K34" s="1"/>
      <c r="L34" s="1"/>
      <c r="M34" s="1"/>
      <c r="N34" s="1"/>
      <c r="Q34" s="205"/>
      <c r="S34" s="225"/>
      <c r="T34" s="226"/>
      <c r="U34" s="227"/>
      <c r="V34" s="228"/>
      <c r="W34" s="225"/>
      <c r="X34" s="226"/>
      <c r="Y34" s="227"/>
      <c r="Z34" s="228"/>
      <c r="AA34" s="225"/>
      <c r="AB34" s="226"/>
      <c r="AC34" s="227"/>
      <c r="AD34" s="228"/>
    </row>
    <row r="35" spans="1:30" ht="39.75" customHeight="1" x14ac:dyDescent="0.25">
      <c r="A35" s="13"/>
      <c r="B35" s="47"/>
      <c r="C35" s="418" t="s">
        <v>359</v>
      </c>
      <c r="D35" s="418"/>
      <c r="E35" s="418"/>
      <c r="F35" s="418"/>
      <c r="G35" s="418"/>
      <c r="H35" s="418"/>
      <c r="I35" s="418"/>
      <c r="J35" s="418"/>
      <c r="K35" s="1"/>
      <c r="L35" s="1"/>
      <c r="M35" s="1"/>
      <c r="N35" s="1"/>
      <c r="Q35" s="243"/>
      <c r="S35" s="225"/>
      <c r="T35" s="226"/>
      <c r="U35" s="227"/>
      <c r="V35" s="228"/>
      <c r="W35" s="225"/>
      <c r="X35" s="226"/>
      <c r="Y35" s="227"/>
      <c r="Z35" s="228"/>
      <c r="AA35" s="225"/>
      <c r="AB35" s="226"/>
      <c r="AC35" s="227"/>
      <c r="AD35" s="228"/>
    </row>
    <row r="36" spans="1:30" ht="24.95" customHeight="1" x14ac:dyDescent="0.25">
      <c r="A36" s="13"/>
      <c r="B36" s="47"/>
      <c r="C36" s="418" t="s">
        <v>123</v>
      </c>
      <c r="D36" s="418"/>
      <c r="E36" s="418"/>
      <c r="F36" s="418"/>
      <c r="G36" s="418"/>
      <c r="H36" s="418"/>
      <c r="I36" s="418"/>
      <c r="J36" s="418"/>
      <c r="K36" s="1"/>
      <c r="L36" s="1"/>
      <c r="M36" s="1"/>
      <c r="N36" s="1"/>
      <c r="Q36" s="243"/>
      <c r="S36" s="225"/>
      <c r="T36" s="226"/>
      <c r="U36" s="227"/>
      <c r="V36" s="228"/>
      <c r="W36" s="225"/>
      <c r="X36" s="226"/>
      <c r="Y36" s="227"/>
      <c r="Z36" s="228"/>
      <c r="AA36" s="225"/>
      <c r="AB36" s="226"/>
      <c r="AC36" s="227"/>
      <c r="AD36" s="228"/>
    </row>
    <row r="37" spans="1:30" ht="24.95" customHeight="1" x14ac:dyDescent="0.25">
      <c r="A37" s="13"/>
      <c r="B37" s="47"/>
      <c r="C37" s="418" t="s">
        <v>140</v>
      </c>
      <c r="D37" s="418"/>
      <c r="E37" s="418"/>
      <c r="F37" s="418"/>
      <c r="G37" s="418"/>
      <c r="H37" s="418"/>
      <c r="I37" s="418"/>
      <c r="J37" s="418"/>
      <c r="K37" s="1"/>
      <c r="L37" s="1"/>
      <c r="M37" s="1"/>
      <c r="N37" s="1"/>
      <c r="Q37" s="243"/>
      <c r="S37" s="225"/>
      <c r="T37" s="226"/>
      <c r="U37" s="227"/>
      <c r="V37" s="228"/>
      <c r="W37" s="225"/>
      <c r="X37" s="226"/>
      <c r="Y37" s="227"/>
      <c r="Z37" s="228"/>
      <c r="AA37" s="225"/>
      <c r="AB37" s="226"/>
      <c r="AC37" s="227"/>
      <c r="AD37" s="228"/>
    </row>
    <row r="38" spans="1:30" ht="24.95" customHeight="1" x14ac:dyDescent="0.25">
      <c r="A38" s="13"/>
      <c r="B38" s="47"/>
      <c r="C38" s="418" t="s">
        <v>382</v>
      </c>
      <c r="D38" s="418"/>
      <c r="E38" s="418"/>
      <c r="F38" s="418"/>
      <c r="G38" s="418"/>
      <c r="H38" s="418"/>
      <c r="I38" s="418"/>
      <c r="J38" s="418"/>
      <c r="K38" s="1"/>
      <c r="L38" s="1"/>
      <c r="M38" s="1"/>
      <c r="N38" s="1"/>
      <c r="Q38" s="243"/>
      <c r="S38" s="225"/>
      <c r="T38" s="226"/>
      <c r="U38" s="227"/>
      <c r="V38" s="228"/>
      <c r="W38" s="226"/>
      <c r="X38" s="226"/>
      <c r="Y38" s="227"/>
      <c r="Z38" s="228"/>
      <c r="AA38" s="226"/>
      <c r="AB38" s="226"/>
      <c r="AC38" s="227"/>
      <c r="AD38" s="228"/>
    </row>
    <row r="39" spans="1:30" ht="24.95" customHeight="1" x14ac:dyDescent="0.25">
      <c r="A39" s="13"/>
      <c r="B39" s="47"/>
      <c r="C39" s="86"/>
      <c r="D39" s="86"/>
      <c r="E39" s="86"/>
      <c r="F39" s="86"/>
      <c r="G39" s="86"/>
      <c r="H39" s="86"/>
      <c r="I39" s="86"/>
      <c r="J39" s="86"/>
      <c r="K39" s="1"/>
      <c r="L39" s="1"/>
      <c r="M39" s="1"/>
      <c r="N39" s="1"/>
      <c r="Q39" s="243"/>
      <c r="S39" s="225"/>
      <c r="T39" s="226"/>
      <c r="U39" s="227"/>
      <c r="V39" s="228"/>
      <c r="W39" s="226"/>
      <c r="X39" s="226"/>
      <c r="Y39" s="227"/>
      <c r="Z39" s="228"/>
      <c r="AA39" s="226"/>
      <c r="AB39" s="226"/>
      <c r="AC39" s="227"/>
      <c r="AD39" s="228"/>
    </row>
    <row r="40" spans="1:30" ht="30" customHeight="1" x14ac:dyDescent="0.25">
      <c r="A40" s="1"/>
      <c r="B40" s="1"/>
      <c r="C40" s="46"/>
      <c r="D40" s="46"/>
      <c r="E40" s="474" t="s">
        <v>200</v>
      </c>
      <c r="F40" s="475"/>
      <c r="G40" s="475"/>
      <c r="H40" s="472" t="s">
        <v>260</v>
      </c>
      <c r="I40" s="473"/>
      <c r="J40" s="473"/>
      <c r="K40" s="1"/>
      <c r="L40" s="1"/>
      <c r="M40" s="1"/>
      <c r="N40" s="1"/>
      <c r="Q40" s="243"/>
      <c r="S40" s="225"/>
      <c r="T40" s="226"/>
      <c r="U40" s="227"/>
      <c r="V40" s="228"/>
      <c r="W40" s="226"/>
      <c r="X40" s="226"/>
      <c r="Y40" s="227"/>
      <c r="Z40" s="228"/>
      <c r="AA40" s="226"/>
      <c r="AB40" s="226"/>
      <c r="AC40" s="227"/>
      <c r="AD40" s="228"/>
    </row>
    <row r="41" spans="1:30" ht="18" customHeight="1" x14ac:dyDescent="0.25">
      <c r="A41" s="47" t="s">
        <v>82</v>
      </c>
      <c r="B41" s="489" t="s">
        <v>82</v>
      </c>
      <c r="C41" s="489"/>
      <c r="D41" s="489"/>
      <c r="E41" s="432" t="s">
        <v>282</v>
      </c>
      <c r="F41" s="433"/>
      <c r="G41" s="480" t="s">
        <v>18</v>
      </c>
      <c r="H41" s="490" t="s">
        <v>181</v>
      </c>
      <c r="I41" s="491"/>
      <c r="J41" s="476" t="s">
        <v>22</v>
      </c>
      <c r="K41" s="1"/>
      <c r="L41" s="1"/>
      <c r="M41" s="1"/>
      <c r="N41" s="1"/>
      <c r="Q41" s="243"/>
      <c r="S41" s="225"/>
      <c r="T41" s="226"/>
      <c r="U41" s="227"/>
      <c r="V41" s="228"/>
      <c r="W41" s="226"/>
      <c r="X41" s="226"/>
      <c r="Y41" s="227"/>
      <c r="Z41" s="228"/>
      <c r="AA41" s="226"/>
      <c r="AB41" s="226"/>
      <c r="AC41" s="227"/>
      <c r="AD41" s="228"/>
    </row>
    <row r="42" spans="1:30" ht="90" customHeight="1" x14ac:dyDescent="0.25">
      <c r="A42" s="47"/>
      <c r="B42" s="431"/>
      <c r="C42" s="431"/>
      <c r="D42" s="431"/>
      <c r="E42" s="73" t="s">
        <v>202</v>
      </c>
      <c r="F42" s="73" t="s">
        <v>203</v>
      </c>
      <c r="G42" s="477"/>
      <c r="H42" s="424"/>
      <c r="I42" s="492"/>
      <c r="J42" s="477"/>
      <c r="K42" s="1"/>
      <c r="L42" s="1"/>
      <c r="M42" s="1"/>
      <c r="N42" s="1"/>
      <c r="Q42" s="243"/>
      <c r="S42" s="225"/>
      <c r="T42" s="226"/>
      <c r="U42" s="227"/>
      <c r="V42" s="228"/>
      <c r="W42" s="226"/>
      <c r="X42" s="226"/>
      <c r="Y42" s="227"/>
      <c r="Z42" s="228"/>
      <c r="AA42" s="226"/>
      <c r="AB42" s="226"/>
      <c r="AC42" s="227"/>
      <c r="AD42" s="228"/>
    </row>
    <row r="43" spans="1:30" ht="66" customHeight="1" x14ac:dyDescent="0.25">
      <c r="A43" s="1"/>
      <c r="B43" s="1"/>
      <c r="C43" s="464" t="s">
        <v>17</v>
      </c>
      <c r="D43" s="465"/>
      <c r="E43" s="478" t="str">
        <f>IF(OR(D25="",F25=""),"",CONCATENATE(TEXT(D25,"TT.MM.JJJJ")," ",F25))</f>
        <v/>
      </c>
      <c r="F43" s="384" t="str">
        <f>IF(E43&lt;&gt;"",IF(OR(F25=versteckt!A6,F25=versteckt!A7,F25=versteckt!A8),"Anforderung erfüllt","Anforderung nicht erfüllt"),"Bitte oben ausfüllen")</f>
        <v>Bitte oben ausfüllen</v>
      </c>
      <c r="G43" s="468"/>
      <c r="H43" s="105" t="s">
        <v>182</v>
      </c>
      <c r="I43" s="74"/>
      <c r="J43" s="75"/>
      <c r="K43" s="1"/>
      <c r="L43" s="1"/>
      <c r="M43" s="1"/>
      <c r="N43" s="1"/>
      <c r="P43" s="211" t="s">
        <v>17</v>
      </c>
      <c r="Q43" s="204" t="str">
        <f t="shared" ref="Q43:Q44" si="13">IF(E41="","nicht bearbeitet",IF(OR(E41="",AND(F41="Anforderung nicht erfüllt",G41="")),"teilweise bearbeitet","bearbeitet"))</f>
        <v>bearbeitet</v>
      </c>
      <c r="S43" s="229" t="str">
        <f t="shared" ref="S43:S52" si="14">IF(AND($H43="Vorabbewertung",$I43="Hinweis"),"Hinweis",IF(AND($H43="Vorabbewertung",$I43="Abweichung"),"Abweichung",""))</f>
        <v/>
      </c>
      <c r="T43" s="234" t="str">
        <f>IF(S43&lt;&gt;"",CONCATENATE(S43," ",COUNTIF($S$1:S42,S43)+1),"")</f>
        <v/>
      </c>
      <c r="U43" s="230" t="str">
        <f t="shared" ref="U43" si="15">IF(S43&lt;&gt;"",$P43,"")</f>
        <v/>
      </c>
      <c r="V43" s="232" t="str">
        <f t="shared" ref="V43" si="16">IF(S43&lt;&gt;"",$J43,"")</f>
        <v/>
      </c>
      <c r="W43" s="229" t="str">
        <f t="shared" ref="W43:W52" si="17">IF(AND($H43="Auditbericht",$I43="Hinweis"),"Hinweis",IF(AND($H43="Auditbericht",$I43="Abweichung"),"Abweichung",""))</f>
        <v/>
      </c>
      <c r="X43" s="234" t="str">
        <f>IF(W43&lt;&gt;"",CONCATENATE(W43," ",COUNTIF(W$1:W42,W43)+1),"")</f>
        <v/>
      </c>
      <c r="Y43" s="230" t="str">
        <f t="shared" ref="Y43" si="18">IF(W43&lt;&gt;"",$P43,"")</f>
        <v/>
      </c>
      <c r="Z43" s="232" t="str">
        <f t="shared" ref="Z43" si="19">IF(W43&lt;&gt;"",$J43,"")</f>
        <v/>
      </c>
      <c r="AA43" s="229" t="str">
        <f t="shared" ref="AA43:AA52" si="20">IF(AND($H43="Prüfbericht",$I43="Hinweis"),"Hinweis",IF(AND($H43="Prüfbericht",$I43="Abweichung"),"Abweichung",""))</f>
        <v/>
      </c>
      <c r="AB43" s="234" t="str">
        <f>IF(AA43&lt;&gt;"",CONCATENATE(AA43," ",COUNTIF(AA$1:AA42,AA43)+1),"")</f>
        <v/>
      </c>
      <c r="AC43" s="230" t="str">
        <f t="shared" ref="AC43" si="21">IF(AA43&lt;&gt;"",$P43,"")</f>
        <v/>
      </c>
      <c r="AD43" s="232" t="str">
        <f t="shared" ref="AD43" si="22">IF(AA43&lt;&gt;"",$J43,"")</f>
        <v/>
      </c>
    </row>
    <row r="44" spans="1:30" ht="66" customHeight="1" x14ac:dyDescent="0.25">
      <c r="A44" s="1"/>
      <c r="B44" s="1"/>
      <c r="C44" s="466"/>
      <c r="D44" s="467"/>
      <c r="E44" s="479"/>
      <c r="F44" s="384"/>
      <c r="G44" s="468"/>
      <c r="H44" s="105" t="s">
        <v>183</v>
      </c>
      <c r="I44" s="74"/>
      <c r="J44" s="75"/>
      <c r="K44" s="1"/>
      <c r="L44" s="1"/>
      <c r="M44" s="1"/>
      <c r="N44" s="1"/>
      <c r="P44" s="211" t="s">
        <v>17</v>
      </c>
      <c r="Q44" s="204" t="str">
        <f t="shared" si="13"/>
        <v>bearbeitet</v>
      </c>
      <c r="S44" s="229" t="str">
        <f t="shared" si="14"/>
        <v/>
      </c>
      <c r="T44" s="234" t="str">
        <f>IF(S44&lt;&gt;"",CONCATENATE(S44," ",COUNTIF($S$1:S43,S44)+1),"")</f>
        <v/>
      </c>
      <c r="U44" s="230" t="str">
        <f t="shared" ref="U44:U52" si="23">IF(S44&lt;&gt;"",$P44,"")</f>
        <v/>
      </c>
      <c r="V44" s="232" t="str">
        <f t="shared" ref="V44:V52" si="24">IF(S44&lt;&gt;"",$J44,"")</f>
        <v/>
      </c>
      <c r="W44" s="229" t="str">
        <f t="shared" si="17"/>
        <v/>
      </c>
      <c r="X44" s="234" t="str">
        <f>IF(W44&lt;&gt;"",CONCATENATE(W44," ",COUNTIF(W$1:W43,W44)+1),"")</f>
        <v/>
      </c>
      <c r="Y44" s="230" t="str">
        <f t="shared" ref="Y44:Y52" si="25">IF(W44&lt;&gt;"",$P44,"")</f>
        <v/>
      </c>
      <c r="Z44" s="232" t="str">
        <f t="shared" ref="Z44:Z52" si="26">IF(W44&lt;&gt;"",$J44,"")</f>
        <v/>
      </c>
      <c r="AA44" s="229" t="str">
        <f t="shared" si="20"/>
        <v/>
      </c>
      <c r="AB44" s="234" t="str">
        <f>IF(AA44&lt;&gt;"",CONCATENATE(AA44," ",COUNTIF(AA$1:AA43,AA44)+1),"")</f>
        <v/>
      </c>
      <c r="AC44" s="230" t="str">
        <f t="shared" ref="AC44:AC52" si="27">IF(AA44&lt;&gt;"",$P44,"")</f>
        <v/>
      </c>
      <c r="AD44" s="232" t="str">
        <f t="shared" ref="AD44:AD52" si="28">IF(AA44&lt;&gt;"",$J44,"")</f>
        <v/>
      </c>
    </row>
    <row r="45" spans="1:30" ht="66" customHeight="1" x14ac:dyDescent="0.25">
      <c r="A45" s="1"/>
      <c r="B45" s="1"/>
      <c r="C45" s="482" t="s">
        <v>364</v>
      </c>
      <c r="D45" s="483"/>
      <c r="E45" s="445"/>
      <c r="F45" s="384" t="str">
        <f>IF(E45&lt;&gt;"",IF(E45="ja","Anforderung erfüllt","Anforderung nicht erfüllt"),"Bitte ausfüllen")</f>
        <v>Bitte ausfüllen</v>
      </c>
      <c r="G45" s="468"/>
      <c r="H45" s="105" t="str">
        <f>$H$43</f>
        <v>Vorabbewertung</v>
      </c>
      <c r="I45" s="74"/>
      <c r="J45" s="75"/>
      <c r="K45" s="1"/>
      <c r="L45" s="1"/>
      <c r="M45" s="1"/>
      <c r="N45" s="1"/>
      <c r="O45" s="27"/>
      <c r="P45" s="244" t="s">
        <v>364</v>
      </c>
      <c r="Q45" s="204" t="str">
        <f>IF(E43="","nicht bearbeitet",IF(OR(E43="",AND(F43="Anforderung nicht erfüllt",G43="")),"teilweise bearbeitet","bearbeitet"))</f>
        <v>nicht bearbeitet</v>
      </c>
      <c r="S45" s="229" t="str">
        <f t="shared" si="14"/>
        <v/>
      </c>
      <c r="T45" s="234" t="str">
        <f>IF(S45&lt;&gt;"",CONCATENATE(S45," ",COUNTIF($S$1:S44,S45)+1),"")</f>
        <v/>
      </c>
      <c r="U45" s="230" t="str">
        <f t="shared" si="23"/>
        <v/>
      </c>
      <c r="V45" s="232" t="str">
        <f t="shared" si="24"/>
        <v/>
      </c>
      <c r="W45" s="229" t="str">
        <f t="shared" si="17"/>
        <v/>
      </c>
      <c r="X45" s="234" t="str">
        <f>IF(W45&lt;&gt;"",CONCATENATE(W45," ",COUNTIF(W$1:W44,W45)+1),"")</f>
        <v/>
      </c>
      <c r="Y45" s="230" t="str">
        <f t="shared" si="25"/>
        <v/>
      </c>
      <c r="Z45" s="232" t="str">
        <f t="shared" si="26"/>
        <v/>
      </c>
      <c r="AA45" s="229" t="str">
        <f t="shared" si="20"/>
        <v/>
      </c>
      <c r="AB45" s="234" t="str">
        <f>IF(AA45&lt;&gt;"",CONCATENATE(AA45," ",COUNTIF(AA$1:AA44,AA45)+1),"")</f>
        <v/>
      </c>
      <c r="AC45" s="230" t="str">
        <f t="shared" si="27"/>
        <v/>
      </c>
      <c r="AD45" s="232" t="str">
        <f t="shared" si="28"/>
        <v/>
      </c>
    </row>
    <row r="46" spans="1:30" ht="66" customHeight="1" x14ac:dyDescent="0.25">
      <c r="A46" s="1"/>
      <c r="B46" s="1"/>
      <c r="C46" s="482"/>
      <c r="D46" s="483"/>
      <c r="E46" s="446"/>
      <c r="F46" s="384"/>
      <c r="G46" s="468"/>
      <c r="H46" s="105" t="s">
        <v>183</v>
      </c>
      <c r="I46" s="74"/>
      <c r="J46" s="75"/>
      <c r="K46" s="1"/>
      <c r="L46" s="1"/>
      <c r="M46" s="1"/>
      <c r="N46" s="1"/>
      <c r="O46" s="27"/>
      <c r="P46" s="211" t="s">
        <v>364</v>
      </c>
      <c r="S46" s="229" t="str">
        <f t="shared" si="14"/>
        <v/>
      </c>
      <c r="T46" s="234" t="str">
        <f>IF(S46&lt;&gt;"",CONCATENATE(S46," ",COUNTIF($S$1:S45,S46)+1),"")</f>
        <v/>
      </c>
      <c r="U46" s="230" t="str">
        <f t="shared" si="23"/>
        <v/>
      </c>
      <c r="V46" s="232" t="str">
        <f t="shared" si="24"/>
        <v/>
      </c>
      <c r="W46" s="229" t="str">
        <f t="shared" si="17"/>
        <v/>
      </c>
      <c r="X46" s="234" t="str">
        <f>IF(W46&lt;&gt;"",CONCATENATE(W46," ",COUNTIF(W$1:W45,W46)+1),"")</f>
        <v/>
      </c>
      <c r="Y46" s="230" t="str">
        <f t="shared" si="25"/>
        <v/>
      </c>
      <c r="Z46" s="232" t="str">
        <f t="shared" si="26"/>
        <v/>
      </c>
      <c r="AA46" s="229" t="str">
        <f t="shared" si="20"/>
        <v/>
      </c>
      <c r="AB46" s="234" t="str">
        <f>IF(AA46&lt;&gt;"",CONCATENATE(AA46," ",COUNTIF(AA$1:AA45,AA46)+1),"")</f>
        <v/>
      </c>
      <c r="AC46" s="230" t="str">
        <f t="shared" si="27"/>
        <v/>
      </c>
      <c r="AD46" s="232" t="str">
        <f t="shared" si="28"/>
        <v/>
      </c>
    </row>
    <row r="47" spans="1:30" ht="66" customHeight="1" x14ac:dyDescent="0.25">
      <c r="A47" s="1"/>
      <c r="B47" s="1"/>
      <c r="C47" s="482" t="s">
        <v>288</v>
      </c>
      <c r="D47" s="483"/>
      <c r="E47" s="445"/>
      <c r="F47" s="384" t="str">
        <f>IF(E47&lt;&gt;"",IF(E47="ja","Anforderung erfüllt","Anforderung nicht erfüllt"),"Bitte ausfüllen")</f>
        <v>Bitte ausfüllen</v>
      </c>
      <c r="G47" s="468"/>
      <c r="H47" s="105" t="str">
        <f>$H$43</f>
        <v>Vorabbewertung</v>
      </c>
      <c r="I47" s="74"/>
      <c r="J47" s="75"/>
      <c r="K47" s="1"/>
      <c r="L47" s="1"/>
      <c r="M47" s="1"/>
      <c r="N47" s="1"/>
      <c r="O47" s="27" t="str">
        <f>IF(AND(E47&lt;&gt;"",Q44=""),"bearbeitet","")</f>
        <v/>
      </c>
      <c r="P47" s="211" t="s">
        <v>15</v>
      </c>
      <c r="Q47" s="204" t="str">
        <f>IF(E45="","nicht bearbeitet",IF(OR(E45="",AND(F45="Anforderung nicht erfüllt",G45="")),"teilweise bearbeitet","bearbeitet"))</f>
        <v>nicht bearbeitet</v>
      </c>
      <c r="S47" s="229" t="str">
        <f t="shared" si="14"/>
        <v/>
      </c>
      <c r="T47" s="234" t="str">
        <f>IF(S47&lt;&gt;"",CONCATENATE(S47," ",COUNTIF($S$1:S46,S47)+1),"")</f>
        <v/>
      </c>
      <c r="U47" s="230" t="str">
        <f t="shared" si="23"/>
        <v/>
      </c>
      <c r="V47" s="232" t="str">
        <f t="shared" si="24"/>
        <v/>
      </c>
      <c r="W47" s="229" t="str">
        <f t="shared" si="17"/>
        <v/>
      </c>
      <c r="X47" s="234" t="str">
        <f>IF(W47&lt;&gt;"",CONCATENATE(W47," ",COUNTIF(W$1:W46,W47)+1),"")</f>
        <v/>
      </c>
      <c r="Y47" s="230" t="str">
        <f t="shared" si="25"/>
        <v/>
      </c>
      <c r="Z47" s="232" t="str">
        <f t="shared" si="26"/>
        <v/>
      </c>
      <c r="AA47" s="229" t="str">
        <f t="shared" si="20"/>
        <v/>
      </c>
      <c r="AB47" s="234" t="str">
        <f>IF(AA47&lt;&gt;"",CONCATENATE(AA47," ",COUNTIF(AA$1:AA46,AA47)+1),"")</f>
        <v/>
      </c>
      <c r="AC47" s="230" t="str">
        <f t="shared" si="27"/>
        <v/>
      </c>
      <c r="AD47" s="232" t="str">
        <f t="shared" si="28"/>
        <v/>
      </c>
    </row>
    <row r="48" spans="1:30" ht="66" customHeight="1" x14ac:dyDescent="0.25">
      <c r="A48" s="1"/>
      <c r="B48" s="1"/>
      <c r="C48" s="482"/>
      <c r="D48" s="483"/>
      <c r="E48" s="446"/>
      <c r="F48" s="384"/>
      <c r="G48" s="468"/>
      <c r="H48" s="105" t="s">
        <v>183</v>
      </c>
      <c r="I48" s="74"/>
      <c r="J48" s="75"/>
      <c r="K48" s="1"/>
      <c r="L48" s="1"/>
      <c r="M48" s="1"/>
      <c r="N48" s="1"/>
      <c r="O48" s="27"/>
      <c r="P48" s="211" t="s">
        <v>15</v>
      </c>
      <c r="S48" s="229" t="str">
        <f t="shared" si="14"/>
        <v/>
      </c>
      <c r="T48" s="234" t="str">
        <f>IF(S48&lt;&gt;"",CONCATENATE(S48," ",COUNTIF($S$1:S47,S48)+1),"")</f>
        <v/>
      </c>
      <c r="U48" s="230" t="str">
        <f t="shared" si="23"/>
        <v/>
      </c>
      <c r="V48" s="232" t="str">
        <f t="shared" si="24"/>
        <v/>
      </c>
      <c r="W48" s="229" t="str">
        <f t="shared" si="17"/>
        <v/>
      </c>
      <c r="X48" s="234" t="str">
        <f>IF(W48&lt;&gt;"",CONCATENATE(W48," ",COUNTIF(W$1:W47,W48)+1),"")</f>
        <v/>
      </c>
      <c r="Y48" s="230" t="str">
        <f t="shared" si="25"/>
        <v/>
      </c>
      <c r="Z48" s="232" t="str">
        <f t="shared" si="26"/>
        <v/>
      </c>
      <c r="AA48" s="229" t="str">
        <f t="shared" si="20"/>
        <v/>
      </c>
      <c r="AB48" s="234" t="str">
        <f>IF(AA48&lt;&gt;"",CONCATENATE(AA48," ",COUNTIF(AA$1:AA47,AA48)+1),"")</f>
        <v/>
      </c>
      <c r="AC48" s="230" t="str">
        <f t="shared" si="27"/>
        <v/>
      </c>
      <c r="AD48" s="232" t="str">
        <f t="shared" si="28"/>
        <v/>
      </c>
    </row>
    <row r="49" spans="1:30" ht="66" customHeight="1" x14ac:dyDescent="0.25">
      <c r="A49" s="1"/>
      <c r="B49" s="1"/>
      <c r="C49" s="482" t="s">
        <v>360</v>
      </c>
      <c r="D49" s="483"/>
      <c r="E49" s="445"/>
      <c r="F49" s="384" t="str">
        <f>IF(E49&lt;&gt;"",IF(E49="ja","Anforderung erfüllt","Anforderung nicht erfüllt"),"Bitte ausfüllen")</f>
        <v>Bitte ausfüllen</v>
      </c>
      <c r="G49" s="468"/>
      <c r="H49" s="105" t="str">
        <f>$H$43</f>
        <v>Vorabbewertung</v>
      </c>
      <c r="I49" s="74"/>
      <c r="J49" s="75"/>
      <c r="K49" s="1"/>
      <c r="L49" s="1"/>
      <c r="M49" s="1"/>
      <c r="N49" s="1"/>
      <c r="O49" s="27" t="e">
        <f>IF(AND(E49&lt;&gt;"",#REF!=""),"bearbeitet","")</f>
        <v>#REF!</v>
      </c>
      <c r="P49" s="211" t="s">
        <v>122</v>
      </c>
      <c r="Q49" s="204" t="str">
        <f>IF(E47="","nicht bearbeitet",IF(OR(E47="",AND(F47="Anforderung nicht erfüllt",G47="")),"teilweise bearbeitet","bearbeitet"))</f>
        <v>nicht bearbeitet</v>
      </c>
      <c r="S49" s="229" t="str">
        <f t="shared" si="14"/>
        <v/>
      </c>
      <c r="T49" s="234" t="str">
        <f>IF(S49&lt;&gt;"",CONCATENATE(S49," ",COUNTIF($S$1:S48,S49)+1),"")</f>
        <v/>
      </c>
      <c r="U49" s="230" t="str">
        <f t="shared" si="23"/>
        <v/>
      </c>
      <c r="V49" s="232" t="str">
        <f t="shared" si="24"/>
        <v/>
      </c>
      <c r="W49" s="229" t="str">
        <f t="shared" si="17"/>
        <v/>
      </c>
      <c r="X49" s="234" t="str">
        <f>IF(W49&lt;&gt;"",CONCATENATE(W49," ",COUNTIF(W$1:W48,W49)+1),"")</f>
        <v/>
      </c>
      <c r="Y49" s="230" t="str">
        <f t="shared" si="25"/>
        <v/>
      </c>
      <c r="Z49" s="232" t="str">
        <f t="shared" si="26"/>
        <v/>
      </c>
      <c r="AA49" s="229" t="str">
        <f t="shared" si="20"/>
        <v/>
      </c>
      <c r="AB49" s="234" t="str">
        <f>IF(AA49&lt;&gt;"",CONCATENATE(AA49," ",COUNTIF(AA$1:AA48,AA49)+1),"")</f>
        <v/>
      </c>
      <c r="AC49" s="230" t="str">
        <f t="shared" si="27"/>
        <v/>
      </c>
      <c r="AD49" s="232" t="str">
        <f t="shared" si="28"/>
        <v/>
      </c>
    </row>
    <row r="50" spans="1:30" ht="66" customHeight="1" x14ac:dyDescent="0.25">
      <c r="A50" s="1"/>
      <c r="B50" s="1"/>
      <c r="C50" s="482"/>
      <c r="D50" s="483"/>
      <c r="E50" s="446"/>
      <c r="F50" s="384"/>
      <c r="G50" s="468"/>
      <c r="H50" s="105" t="s">
        <v>183</v>
      </c>
      <c r="I50" s="74"/>
      <c r="J50" s="75"/>
      <c r="K50" s="1"/>
      <c r="L50" s="1"/>
      <c r="M50" s="1"/>
      <c r="N50" s="1"/>
      <c r="O50" s="27"/>
      <c r="P50" s="211" t="s">
        <v>122</v>
      </c>
      <c r="S50" s="229" t="str">
        <f t="shared" si="14"/>
        <v/>
      </c>
      <c r="T50" s="234" t="str">
        <f>IF(S50&lt;&gt;"",CONCATENATE(S50," ",COUNTIF($S$1:S49,S50)+1),"")</f>
        <v/>
      </c>
      <c r="U50" s="230" t="str">
        <f t="shared" si="23"/>
        <v/>
      </c>
      <c r="V50" s="232" t="str">
        <f t="shared" si="24"/>
        <v/>
      </c>
      <c r="W50" s="229" t="str">
        <f t="shared" si="17"/>
        <v/>
      </c>
      <c r="X50" s="234" t="str">
        <f>IF(W50&lt;&gt;"",CONCATENATE(W50," ",COUNTIF(W$1:W49,W50)+1),"")</f>
        <v/>
      </c>
      <c r="Y50" s="230" t="str">
        <f t="shared" si="25"/>
        <v/>
      </c>
      <c r="Z50" s="232" t="str">
        <f t="shared" si="26"/>
        <v/>
      </c>
      <c r="AA50" s="229" t="str">
        <f t="shared" si="20"/>
        <v/>
      </c>
      <c r="AB50" s="234" t="str">
        <f>IF(AA50&lt;&gt;"",CONCATENATE(AA50," ",COUNTIF(AA$1:AA49,AA50)+1),"")</f>
        <v/>
      </c>
      <c r="AC50" s="230" t="str">
        <f t="shared" si="27"/>
        <v/>
      </c>
      <c r="AD50" s="232" t="str">
        <f t="shared" si="28"/>
        <v/>
      </c>
    </row>
    <row r="51" spans="1:30" ht="66" customHeight="1" x14ac:dyDescent="0.25">
      <c r="A51" s="1"/>
      <c r="B51" s="1"/>
      <c r="C51" s="482" t="s">
        <v>120</v>
      </c>
      <c r="D51" s="483"/>
      <c r="E51" s="445"/>
      <c r="F51" s="384" t="str">
        <f>IF(E51&lt;&gt;"",IF(E51="ja","Anforderung erfüllt","Anforderung nicht erfüllt"),"Bitte ausfüllen")</f>
        <v>Bitte ausfüllen</v>
      </c>
      <c r="G51" s="468"/>
      <c r="H51" s="105" t="str">
        <f>$H$43</f>
        <v>Vorabbewertung</v>
      </c>
      <c r="I51" s="74"/>
      <c r="J51" s="75"/>
      <c r="K51" s="1"/>
      <c r="L51" s="1"/>
      <c r="M51" s="1"/>
      <c r="N51" s="1"/>
      <c r="O51" s="27" t="str">
        <f>IF(AND(E51&lt;&gt;"",Q50=""),"bearbeitet","")</f>
        <v/>
      </c>
      <c r="P51" s="211" t="s">
        <v>120</v>
      </c>
      <c r="Q51" s="204" t="e">
        <f>IF(#REF!="","nicht bearbeitet",IF(OR(#REF!="",AND(#REF!="Anforderung nicht erfüllt",#REF!="")),"teilweise bearbeitet","bearbeitet"))</f>
        <v>#REF!</v>
      </c>
      <c r="S51" s="229" t="str">
        <f t="shared" si="14"/>
        <v/>
      </c>
      <c r="T51" s="234" t="str">
        <f>IF(S51&lt;&gt;"",CONCATENATE(S51," ",COUNTIF($S$1:S50,S51)+1),"")</f>
        <v/>
      </c>
      <c r="U51" s="230" t="str">
        <f t="shared" si="23"/>
        <v/>
      </c>
      <c r="V51" s="232" t="str">
        <f t="shared" si="24"/>
        <v/>
      </c>
      <c r="W51" s="229" t="str">
        <f t="shared" si="17"/>
        <v/>
      </c>
      <c r="X51" s="234" t="str">
        <f>IF(W51&lt;&gt;"",CONCATENATE(W51," ",COUNTIF(W$1:W50,W51)+1),"")</f>
        <v/>
      </c>
      <c r="Y51" s="230" t="str">
        <f t="shared" si="25"/>
        <v/>
      </c>
      <c r="Z51" s="232" t="str">
        <f t="shared" si="26"/>
        <v/>
      </c>
      <c r="AA51" s="229" t="str">
        <f t="shared" si="20"/>
        <v/>
      </c>
      <c r="AB51" s="234" t="str">
        <f>IF(AA51&lt;&gt;"",CONCATENATE(AA51," ",COUNTIF(AA$1:AA50,AA51)+1),"")</f>
        <v/>
      </c>
      <c r="AC51" s="230" t="str">
        <f t="shared" si="27"/>
        <v/>
      </c>
      <c r="AD51" s="232" t="str">
        <f t="shared" si="28"/>
        <v/>
      </c>
    </row>
    <row r="52" spans="1:30" ht="66" customHeight="1" x14ac:dyDescent="0.25">
      <c r="A52" s="1"/>
      <c r="B52" s="1"/>
      <c r="C52" s="482"/>
      <c r="D52" s="483"/>
      <c r="E52" s="446"/>
      <c r="F52" s="384"/>
      <c r="G52" s="468"/>
      <c r="H52" s="105" t="s">
        <v>183</v>
      </c>
      <c r="I52" s="74"/>
      <c r="J52" s="75"/>
      <c r="K52" s="1"/>
      <c r="L52" s="1"/>
      <c r="M52" s="1"/>
      <c r="N52" s="1"/>
      <c r="O52" s="27"/>
      <c r="P52" s="211" t="s">
        <v>120</v>
      </c>
      <c r="S52" s="229" t="str">
        <f t="shared" si="14"/>
        <v/>
      </c>
      <c r="T52" s="234" t="str">
        <f>IF(S52&lt;&gt;"",CONCATENATE(S52," ",COUNTIF($S$1:S51,S52)+1),"")</f>
        <v/>
      </c>
      <c r="U52" s="230" t="str">
        <f t="shared" si="23"/>
        <v/>
      </c>
      <c r="V52" s="232" t="str">
        <f t="shared" si="24"/>
        <v/>
      </c>
      <c r="W52" s="229" t="str">
        <f t="shared" si="17"/>
        <v/>
      </c>
      <c r="X52" s="234" t="str">
        <f>IF(W52&lt;&gt;"",CONCATENATE(W52," ",COUNTIF(W$1:W51,W52)+1),"")</f>
        <v/>
      </c>
      <c r="Y52" s="230" t="str">
        <f t="shared" si="25"/>
        <v/>
      </c>
      <c r="Z52" s="232" t="str">
        <f t="shared" si="26"/>
        <v/>
      </c>
      <c r="AA52" s="229" t="str">
        <f t="shared" si="20"/>
        <v/>
      </c>
      <c r="AB52" s="234" t="str">
        <f>IF(AA52&lt;&gt;"",CONCATENATE(AA52," ",COUNTIF(AA$1:AA51,AA52)+1),"")</f>
        <v/>
      </c>
      <c r="AC52" s="230" t="str">
        <f t="shared" si="27"/>
        <v/>
      </c>
      <c r="AD52" s="232" t="str">
        <f t="shared" si="28"/>
        <v/>
      </c>
    </row>
    <row r="53" spans="1:30" ht="20.100000000000001" customHeight="1" x14ac:dyDescent="0.25">
      <c r="A53" s="1"/>
      <c r="B53" s="1"/>
      <c r="C53" s="1"/>
      <c r="D53" s="1"/>
      <c r="E53" s="1"/>
      <c r="F53" s="1"/>
      <c r="G53" s="1"/>
      <c r="H53" s="1"/>
      <c r="I53" s="1"/>
      <c r="J53" s="1"/>
      <c r="K53" s="1"/>
      <c r="L53" s="1"/>
      <c r="M53" s="1"/>
      <c r="N53" s="1"/>
      <c r="O53" s="27"/>
      <c r="Q53" s="204"/>
      <c r="S53" s="237"/>
      <c r="T53" s="238"/>
      <c r="U53" s="235"/>
      <c r="V53" s="239"/>
      <c r="W53" s="237"/>
      <c r="X53" s="238"/>
      <c r="Y53" s="235"/>
      <c r="Z53" s="239"/>
      <c r="AA53" s="237"/>
      <c r="AB53" s="238"/>
      <c r="AC53" s="235"/>
      <c r="AD53" s="239"/>
    </row>
    <row r="54" spans="1:30" ht="18" customHeight="1" x14ac:dyDescent="0.25">
      <c r="B54" s="412" t="s">
        <v>94</v>
      </c>
      <c r="C54" s="488"/>
      <c r="D54" s="413"/>
      <c r="E54" s="267" t="s">
        <v>102</v>
      </c>
      <c r="F54" s="268"/>
      <c r="G54" s="269"/>
      <c r="H54" s="359"/>
      <c r="I54" s="359"/>
      <c r="J54" s="359"/>
      <c r="K54" s="1"/>
      <c r="L54" s="1"/>
      <c r="M54" s="1"/>
      <c r="N54" s="1"/>
      <c r="O54" s="27"/>
      <c r="S54" s="237"/>
      <c r="T54" s="238"/>
      <c r="U54" s="235"/>
      <c r="V54" s="239"/>
      <c r="W54" s="237"/>
      <c r="X54" s="238"/>
      <c r="Y54" s="235"/>
      <c r="Z54" s="239"/>
      <c r="AA54" s="237"/>
      <c r="AB54" s="238"/>
      <c r="AC54" s="235"/>
      <c r="AD54" s="239"/>
    </row>
    <row r="55" spans="1:30" ht="69.95" customHeight="1" x14ac:dyDescent="0.25">
      <c r="B55" s="106">
        <v>2</v>
      </c>
      <c r="C55" s="107" t="s">
        <v>88</v>
      </c>
      <c r="D55" s="152" t="s">
        <v>124</v>
      </c>
      <c r="E55" s="74"/>
      <c r="F55" s="154" t="str">
        <f>IF(E55&lt;&gt;"","","Bitte ausfüllen")</f>
        <v>Bitte ausfüllen</v>
      </c>
      <c r="G55" s="484"/>
      <c r="H55" s="484"/>
      <c r="I55" s="484"/>
      <c r="J55" s="485"/>
      <c r="K55" s="1"/>
      <c r="L55" s="1"/>
      <c r="M55" s="1"/>
      <c r="N55" s="1"/>
      <c r="O55" s="27" t="str">
        <f>IF(E55&lt;&gt;"","bearbeitet","")</f>
        <v/>
      </c>
      <c r="Q55" s="204" t="str">
        <f t="shared" ref="Q55:Q64" si="29">IF(E55="","nicht bearbeitet","bearbeitet")</f>
        <v>nicht bearbeitet</v>
      </c>
      <c r="S55" s="237"/>
      <c r="T55" s="238"/>
      <c r="U55" s="235"/>
      <c r="V55" s="239"/>
      <c r="W55" s="237"/>
      <c r="X55" s="238"/>
      <c r="Y55" s="235"/>
      <c r="Z55" s="239"/>
      <c r="AA55" s="237"/>
      <c r="AB55" s="238"/>
      <c r="AC55" s="235"/>
      <c r="AD55" s="239"/>
    </row>
    <row r="56" spans="1:30" ht="69.95" customHeight="1" x14ac:dyDescent="0.25">
      <c r="B56" s="106">
        <v>1</v>
      </c>
      <c r="C56" s="107" t="s">
        <v>88</v>
      </c>
      <c r="D56" s="152" t="s">
        <v>76</v>
      </c>
      <c r="E56" s="74"/>
      <c r="F56" s="84" t="str">
        <f>IF(E56&lt;&gt;"","","Bitte ausfüllen")</f>
        <v>Bitte ausfüllen</v>
      </c>
      <c r="G56" s="486"/>
      <c r="H56" s="486"/>
      <c r="I56" s="486"/>
      <c r="J56" s="487"/>
      <c r="K56" s="1"/>
      <c r="L56" s="1"/>
      <c r="M56" s="1"/>
      <c r="N56" s="1"/>
      <c r="O56" s="27" t="str">
        <f>IF(E56&lt;&gt;"","bearbeitet","")</f>
        <v/>
      </c>
      <c r="Q56" s="204" t="str">
        <f t="shared" si="29"/>
        <v>nicht bearbeitet</v>
      </c>
      <c r="S56" s="237"/>
      <c r="T56" s="238"/>
      <c r="U56" s="235"/>
      <c r="V56" s="239"/>
      <c r="W56" s="237"/>
      <c r="X56" s="238"/>
      <c r="Y56" s="235"/>
      <c r="Z56" s="239"/>
      <c r="AA56" s="237"/>
      <c r="AB56" s="238"/>
      <c r="AC56" s="235"/>
      <c r="AD56" s="239"/>
    </row>
    <row r="57" spans="1:30" ht="69.95" customHeight="1" x14ac:dyDescent="0.25">
      <c r="B57" s="106">
        <v>0.5</v>
      </c>
      <c r="C57" s="107" t="s">
        <v>88</v>
      </c>
      <c r="D57" s="152" t="s">
        <v>125</v>
      </c>
      <c r="E57" s="74"/>
      <c r="F57" s="84" t="str">
        <f>IF(E57&lt;&gt;"","","Bitte ausfüllen")</f>
        <v>Bitte ausfüllen</v>
      </c>
      <c r="G57" s="486"/>
      <c r="H57" s="486"/>
      <c r="I57" s="486"/>
      <c r="J57" s="487"/>
      <c r="K57" s="1"/>
      <c r="L57" s="1"/>
      <c r="M57" s="1"/>
      <c r="N57" s="1"/>
      <c r="O57" s="18"/>
      <c r="Q57" s="204" t="str">
        <f t="shared" si="29"/>
        <v>nicht bearbeitet</v>
      </c>
      <c r="S57" s="237"/>
      <c r="T57" s="238"/>
      <c r="U57" s="235"/>
      <c r="V57" s="239"/>
      <c r="W57" s="237"/>
      <c r="X57" s="238"/>
      <c r="Y57" s="235"/>
      <c r="Z57" s="239"/>
      <c r="AA57" s="237"/>
      <c r="AB57" s="238"/>
      <c r="AC57" s="235"/>
      <c r="AD57" s="239"/>
    </row>
    <row r="58" spans="1:30" ht="99.95" customHeight="1" x14ac:dyDescent="0.25">
      <c r="B58" s="106">
        <v>1</v>
      </c>
      <c r="C58" s="107" t="s">
        <v>88</v>
      </c>
      <c r="D58" s="152" t="s">
        <v>77</v>
      </c>
      <c r="E58" s="74"/>
      <c r="F58" s="84" t="str">
        <f t="shared" ref="F58:F64" si="30">IF(E58&lt;&gt;"","","Bitte ausfüllen")</f>
        <v>Bitte ausfüllen</v>
      </c>
      <c r="G58" s="486"/>
      <c r="H58" s="486"/>
      <c r="I58" s="486"/>
      <c r="J58" s="487"/>
      <c r="K58" s="1"/>
      <c r="L58" s="1"/>
      <c r="M58" s="1"/>
      <c r="N58" s="1"/>
      <c r="O58" s="18"/>
      <c r="Q58" s="204" t="str">
        <f t="shared" si="29"/>
        <v>nicht bearbeitet</v>
      </c>
      <c r="S58" s="237"/>
      <c r="T58" s="238"/>
      <c r="U58" s="235"/>
      <c r="V58" s="239"/>
      <c r="W58" s="237"/>
      <c r="X58" s="238"/>
      <c r="Y58" s="235"/>
      <c r="Z58" s="239"/>
      <c r="AA58" s="237"/>
      <c r="AB58" s="238"/>
      <c r="AC58" s="235"/>
      <c r="AD58" s="239"/>
    </row>
    <row r="59" spans="1:30" ht="75" customHeight="1" x14ac:dyDescent="0.25">
      <c r="B59" s="106">
        <v>0.5</v>
      </c>
      <c r="C59" s="107" t="s">
        <v>88</v>
      </c>
      <c r="D59" s="152" t="s">
        <v>78</v>
      </c>
      <c r="E59" s="74"/>
      <c r="F59" s="84" t="str">
        <f t="shared" si="30"/>
        <v>Bitte ausfüllen</v>
      </c>
      <c r="G59" s="486"/>
      <c r="H59" s="486"/>
      <c r="I59" s="486"/>
      <c r="J59" s="487"/>
      <c r="K59" s="1"/>
      <c r="L59" s="1"/>
      <c r="M59" s="1"/>
      <c r="N59" s="1"/>
      <c r="O59" s="18"/>
      <c r="Q59" s="204" t="str">
        <f t="shared" si="29"/>
        <v>nicht bearbeitet</v>
      </c>
      <c r="S59" s="237"/>
      <c r="T59" s="238"/>
      <c r="U59" s="235"/>
      <c r="V59" s="239"/>
      <c r="W59" s="237"/>
      <c r="X59" s="238"/>
      <c r="Y59" s="235"/>
      <c r="Z59" s="239"/>
      <c r="AA59" s="237"/>
      <c r="AB59" s="238"/>
      <c r="AC59" s="235"/>
      <c r="AD59" s="239"/>
    </row>
    <row r="60" spans="1:30" ht="69.95" customHeight="1" x14ac:dyDescent="0.25">
      <c r="B60" s="106">
        <v>0.5</v>
      </c>
      <c r="C60" s="107" t="s">
        <v>88</v>
      </c>
      <c r="D60" s="152" t="s">
        <v>79</v>
      </c>
      <c r="E60" s="74"/>
      <c r="F60" s="84" t="str">
        <f t="shared" si="30"/>
        <v>Bitte ausfüllen</v>
      </c>
      <c r="G60" s="486"/>
      <c r="H60" s="486"/>
      <c r="I60" s="486"/>
      <c r="J60" s="487"/>
      <c r="K60" s="1"/>
      <c r="L60" s="1"/>
      <c r="M60" s="1"/>
      <c r="N60" s="1"/>
      <c r="O60" s="18"/>
      <c r="Q60" s="204" t="str">
        <f t="shared" si="29"/>
        <v>nicht bearbeitet</v>
      </c>
      <c r="S60" s="237"/>
      <c r="T60" s="238"/>
      <c r="U60" s="235"/>
      <c r="V60" s="239"/>
      <c r="W60" s="237"/>
      <c r="X60" s="238"/>
      <c r="Y60" s="235"/>
      <c r="Z60" s="239"/>
      <c r="AA60" s="237"/>
      <c r="AB60" s="238"/>
      <c r="AC60" s="235"/>
      <c r="AD60" s="239"/>
    </row>
    <row r="61" spans="1:30" ht="69.95" customHeight="1" x14ac:dyDescent="0.25">
      <c r="B61" s="106">
        <v>0.5</v>
      </c>
      <c r="C61" s="107" t="s">
        <v>88</v>
      </c>
      <c r="D61" s="152" t="s">
        <v>80</v>
      </c>
      <c r="E61" s="74"/>
      <c r="F61" s="84" t="str">
        <f t="shared" si="30"/>
        <v>Bitte ausfüllen</v>
      </c>
      <c r="G61" s="486"/>
      <c r="H61" s="486"/>
      <c r="I61" s="486"/>
      <c r="J61" s="487"/>
      <c r="K61" s="1"/>
      <c r="L61" s="1"/>
      <c r="M61" s="1"/>
      <c r="N61" s="1"/>
      <c r="O61" s="18"/>
      <c r="Q61" s="204" t="str">
        <f t="shared" si="29"/>
        <v>nicht bearbeitet</v>
      </c>
      <c r="S61" s="237"/>
      <c r="T61" s="238"/>
      <c r="U61" s="235"/>
      <c r="V61" s="239"/>
      <c r="W61" s="237"/>
      <c r="X61" s="238"/>
      <c r="Y61" s="235"/>
      <c r="Z61" s="239"/>
      <c r="AA61" s="237"/>
      <c r="AB61" s="238"/>
      <c r="AC61" s="235"/>
      <c r="AD61" s="239"/>
    </row>
    <row r="62" spans="1:30" ht="69.95" customHeight="1" x14ac:dyDescent="0.25">
      <c r="B62" s="106">
        <v>2</v>
      </c>
      <c r="C62" s="107" t="s">
        <v>88</v>
      </c>
      <c r="D62" s="152" t="s">
        <v>367</v>
      </c>
      <c r="E62" s="74"/>
      <c r="F62" s="84" t="str">
        <f t="shared" si="30"/>
        <v>Bitte ausfüllen</v>
      </c>
      <c r="G62" s="486"/>
      <c r="H62" s="486"/>
      <c r="I62" s="486"/>
      <c r="J62" s="487"/>
      <c r="K62" s="1"/>
      <c r="L62" s="1"/>
      <c r="M62" s="1"/>
      <c r="N62" s="1"/>
      <c r="O62" s="18"/>
      <c r="Q62" s="204" t="str">
        <f t="shared" si="29"/>
        <v>nicht bearbeitet</v>
      </c>
      <c r="S62" s="237"/>
      <c r="T62" s="238"/>
      <c r="U62" s="235"/>
      <c r="V62" s="239"/>
      <c r="W62" s="237"/>
      <c r="X62" s="238"/>
      <c r="Y62" s="235"/>
      <c r="Z62" s="239"/>
      <c r="AA62" s="237"/>
      <c r="AB62" s="238"/>
      <c r="AC62" s="235"/>
      <c r="AD62" s="239"/>
    </row>
    <row r="63" spans="1:30" ht="69.95" customHeight="1" x14ac:dyDescent="0.25">
      <c r="B63" s="106">
        <v>2</v>
      </c>
      <c r="C63" s="107" t="s">
        <v>88</v>
      </c>
      <c r="D63" s="152" t="s">
        <v>366</v>
      </c>
      <c r="E63" s="74"/>
      <c r="F63" s="84" t="str">
        <f t="shared" si="30"/>
        <v>Bitte ausfüllen</v>
      </c>
      <c r="G63" s="486"/>
      <c r="H63" s="486"/>
      <c r="I63" s="486"/>
      <c r="J63" s="487"/>
      <c r="K63" s="1"/>
      <c r="L63" s="1"/>
      <c r="M63" s="1"/>
      <c r="N63" s="1"/>
      <c r="O63" s="18"/>
      <c r="Q63" s="204" t="str">
        <f t="shared" si="29"/>
        <v>nicht bearbeitet</v>
      </c>
      <c r="S63" s="237"/>
      <c r="T63" s="238"/>
      <c r="U63" s="235"/>
      <c r="V63" s="239"/>
      <c r="W63" s="237"/>
      <c r="X63" s="238"/>
      <c r="Y63" s="235"/>
      <c r="Z63" s="239"/>
      <c r="AA63" s="237"/>
      <c r="AB63" s="238"/>
      <c r="AC63" s="235"/>
      <c r="AD63" s="239"/>
    </row>
    <row r="64" spans="1:30" ht="99.95" customHeight="1" x14ac:dyDescent="0.25">
      <c r="B64" s="106">
        <v>0.5</v>
      </c>
      <c r="C64" s="107" t="s">
        <v>88</v>
      </c>
      <c r="D64" s="153" t="s">
        <v>264</v>
      </c>
      <c r="E64" s="74"/>
      <c r="F64" s="84" t="str">
        <f t="shared" si="30"/>
        <v>Bitte ausfüllen</v>
      </c>
      <c r="G64" s="486"/>
      <c r="H64" s="486"/>
      <c r="I64" s="486"/>
      <c r="J64" s="487"/>
      <c r="K64" s="1"/>
      <c r="L64" s="1"/>
      <c r="M64" s="1"/>
      <c r="N64" s="1"/>
      <c r="O64" s="18"/>
      <c r="Q64" s="204" t="str">
        <f t="shared" si="29"/>
        <v>nicht bearbeitet</v>
      </c>
      <c r="S64" s="237"/>
      <c r="T64" s="238"/>
      <c r="U64" s="235"/>
      <c r="V64" s="239"/>
      <c r="W64" s="237"/>
      <c r="X64" s="238"/>
      <c r="Y64" s="235"/>
      <c r="Z64" s="239"/>
      <c r="AA64" s="237"/>
      <c r="AB64" s="238"/>
      <c r="AC64" s="235"/>
      <c r="AD64" s="239"/>
    </row>
    <row r="65" spans="1:30" ht="30" customHeight="1" x14ac:dyDescent="0.25">
      <c r="B65" s="1"/>
      <c r="C65" s="155"/>
      <c r="D65" s="156" t="s">
        <v>101</v>
      </c>
      <c r="E65" s="157">
        <f>SUM(E55:E64)</f>
        <v>0</v>
      </c>
      <c r="F65" s="158"/>
      <c r="G65" s="486"/>
      <c r="H65" s="486"/>
      <c r="I65" s="486"/>
      <c r="J65" s="487"/>
      <c r="K65" s="1"/>
      <c r="L65" s="1"/>
      <c r="M65" s="1"/>
      <c r="N65" s="1"/>
      <c r="O65" s="18"/>
      <c r="Q65" s="204"/>
      <c r="S65" s="237"/>
      <c r="T65" s="238"/>
      <c r="U65" s="235"/>
      <c r="V65" s="239"/>
      <c r="W65" s="237"/>
      <c r="X65" s="238"/>
      <c r="Y65" s="235"/>
      <c r="Z65" s="239"/>
      <c r="AA65" s="237"/>
      <c r="AB65" s="238"/>
      <c r="AC65" s="235"/>
      <c r="AD65" s="239"/>
    </row>
    <row r="66" spans="1:30" ht="30" hidden="1" customHeight="1" x14ac:dyDescent="0.25">
      <c r="B66" s="1"/>
      <c r="C66" s="155"/>
      <c r="D66" s="156"/>
      <c r="E66" s="157"/>
      <c r="F66" s="158"/>
      <c r="G66" s="284"/>
      <c r="H66" s="284"/>
      <c r="I66" s="284"/>
      <c r="J66" s="283"/>
      <c r="K66" s="1"/>
      <c r="L66" s="1"/>
      <c r="M66" s="1"/>
      <c r="N66" s="1"/>
      <c r="O66" s="18"/>
      <c r="Q66" s="204"/>
      <c r="S66" s="237"/>
      <c r="T66" s="238"/>
      <c r="U66" s="235"/>
      <c r="V66" s="239"/>
      <c r="W66" s="237"/>
      <c r="X66" s="238"/>
      <c r="Y66" s="235"/>
      <c r="Z66" s="239"/>
      <c r="AA66" s="237"/>
      <c r="AB66" s="238"/>
      <c r="AC66" s="235"/>
      <c r="AD66" s="239"/>
    </row>
    <row r="67" spans="1:30" ht="30" hidden="1" customHeight="1" x14ac:dyDescent="0.25">
      <c r="B67" s="1"/>
      <c r="C67" s="155"/>
      <c r="D67" s="156"/>
      <c r="E67" s="157"/>
      <c r="F67" s="158"/>
      <c r="G67" s="284"/>
      <c r="H67" s="284"/>
      <c r="I67" s="284"/>
      <c r="J67" s="283"/>
      <c r="K67" s="1"/>
      <c r="L67" s="1"/>
      <c r="M67" s="1"/>
      <c r="N67" s="1"/>
      <c r="O67" s="18"/>
      <c r="Q67" s="204"/>
      <c r="S67" s="237"/>
      <c r="T67" s="238"/>
      <c r="U67" s="235"/>
      <c r="V67" s="239"/>
      <c r="W67" s="237"/>
      <c r="X67" s="238"/>
      <c r="Y67" s="235"/>
      <c r="Z67" s="239"/>
      <c r="AA67" s="237"/>
      <c r="AB67" s="238"/>
      <c r="AC67" s="235"/>
      <c r="AD67" s="239"/>
    </row>
    <row r="68" spans="1:30" ht="30" hidden="1" customHeight="1" x14ac:dyDescent="0.25">
      <c r="B68" s="1"/>
      <c r="C68" s="155"/>
      <c r="D68" s="156"/>
      <c r="E68" s="157"/>
      <c r="F68" s="158"/>
      <c r="G68" s="284"/>
      <c r="H68" s="284"/>
      <c r="I68" s="284"/>
      <c r="J68" s="283"/>
      <c r="K68" s="1"/>
      <c r="L68" s="1"/>
      <c r="M68" s="1"/>
      <c r="N68" s="1"/>
      <c r="O68" s="18"/>
      <c r="Q68" s="204"/>
      <c r="S68" s="237"/>
      <c r="T68" s="238"/>
      <c r="U68" s="235"/>
      <c r="V68" s="239"/>
      <c r="W68" s="237"/>
      <c r="X68" s="238"/>
      <c r="Y68" s="235"/>
      <c r="Z68" s="239"/>
      <c r="AA68" s="237"/>
      <c r="AB68" s="238"/>
      <c r="AC68" s="235"/>
      <c r="AD68" s="239"/>
    </row>
    <row r="69" spans="1:30" ht="30" hidden="1" customHeight="1" x14ac:dyDescent="0.25">
      <c r="B69" s="1"/>
      <c r="C69" s="155"/>
      <c r="D69" s="156"/>
      <c r="E69" s="157"/>
      <c r="F69" s="158"/>
      <c r="G69" s="284"/>
      <c r="H69" s="284"/>
      <c r="I69" s="284"/>
      <c r="J69" s="283"/>
      <c r="K69" s="1"/>
      <c r="L69" s="1"/>
      <c r="M69" s="1"/>
      <c r="N69" s="1"/>
      <c r="O69" s="18"/>
      <c r="Q69" s="204"/>
      <c r="S69" s="237"/>
      <c r="T69" s="238"/>
      <c r="U69" s="235"/>
      <c r="V69" s="239"/>
      <c r="W69" s="237"/>
      <c r="X69" s="238"/>
      <c r="Y69" s="235"/>
      <c r="Z69" s="239"/>
      <c r="AA69" s="237"/>
      <c r="AB69" s="238"/>
      <c r="AC69" s="235"/>
      <c r="AD69" s="239"/>
    </row>
    <row r="70" spans="1:30" ht="30" hidden="1" customHeight="1" x14ac:dyDescent="0.25">
      <c r="B70" s="1"/>
      <c r="C70" s="155"/>
      <c r="D70" s="156"/>
      <c r="E70" s="157"/>
      <c r="F70" s="158"/>
      <c r="G70" s="284"/>
      <c r="H70" s="284"/>
      <c r="I70" s="284"/>
      <c r="J70" s="283"/>
      <c r="K70" s="1"/>
      <c r="L70" s="1"/>
      <c r="M70" s="1"/>
      <c r="N70" s="1"/>
      <c r="O70" s="18"/>
      <c r="Q70" s="204"/>
      <c r="S70" s="237"/>
      <c r="T70" s="238"/>
      <c r="U70" s="235"/>
      <c r="V70" s="239"/>
      <c r="W70" s="237"/>
      <c r="X70" s="238"/>
      <c r="Y70" s="235"/>
      <c r="Z70" s="239"/>
      <c r="AA70" s="237"/>
      <c r="AB70" s="238"/>
      <c r="AC70" s="235"/>
      <c r="AD70" s="239"/>
    </row>
    <row r="71" spans="1:30" ht="66" customHeight="1" x14ac:dyDescent="0.25">
      <c r="B71" s="359" t="s">
        <v>95</v>
      </c>
      <c r="C71" s="359"/>
      <c r="D71" s="481"/>
      <c r="E71" s="413" t="str">
        <f>IF(IF(versteckt!B19="",0,versteckt!B19)+IF(versteckt!B20="",0,versteckt!B20)=0,"",IF(versteckt!B19="",0,versteckt!B19)+IF(versteckt!B20="",0,versteckt!B20))</f>
        <v/>
      </c>
      <c r="F71" s="416" t="str">
        <f>IF(E71="","Bitte oben und Punkte für den LA ausfüllen",IF(E71&gt;=8,"Anforderung erfüllt","Anforderung nicht erfüllt"))</f>
        <v>Bitte oben und Punkte für den LA ausfüllen</v>
      </c>
      <c r="G71" s="383"/>
      <c r="H71" s="105" t="str">
        <f>$H$43</f>
        <v>Vorabbewertung</v>
      </c>
      <c r="I71" s="74"/>
      <c r="J71" s="75"/>
      <c r="K71" s="1"/>
      <c r="L71" s="1"/>
      <c r="M71" s="1"/>
      <c r="N71" s="1"/>
      <c r="O71" s="18"/>
      <c r="P71" s="211" t="s">
        <v>95</v>
      </c>
      <c r="Q71" s="204" t="str">
        <f>IF(OR(AND(F71="Anforderung nicht erfüllt",G71=""),E71=""),"nicht bearbeitet","bearbeitet")</f>
        <v>nicht bearbeitet</v>
      </c>
      <c r="S71" s="229" t="str">
        <f>IF(AND($H71="Vorabbewertung",$I71="Hinweis"),"Hinweis",IF(AND($H71="Vorabbewertung",$I71="Abweichung"),"Abweichung",""))</f>
        <v/>
      </c>
      <c r="T71" s="234" t="str">
        <f>IF(S71&lt;&gt;"",CONCATENATE(S71," ",COUNTIF($S$1:S65,S71)+1),"")</f>
        <v/>
      </c>
      <c r="U71" s="230" t="str">
        <f>IF(S71&lt;&gt;"",$P71,"")</f>
        <v/>
      </c>
      <c r="V71" s="232" t="str">
        <f>IF(S71&lt;&gt;"",$J71,"")</f>
        <v/>
      </c>
      <c r="W71" s="229" t="str">
        <f>IF(AND($H71="Auditbericht",$I71="Hinweis"),"Hinweis",IF(AND($H71="Auditbericht",$I71="Abweichung"),"Abweichung",""))</f>
        <v/>
      </c>
      <c r="X71" s="234" t="str">
        <f>IF(W71&lt;&gt;"",CONCATENATE(W71," ",COUNTIF(W$1:W65,W71)+1),"")</f>
        <v/>
      </c>
      <c r="Y71" s="230" t="str">
        <f>IF(W71&lt;&gt;"",$P71,"")</f>
        <v/>
      </c>
      <c r="Z71" s="232" t="str">
        <f>IF(W71&lt;&gt;"",$J71,"")</f>
        <v/>
      </c>
      <c r="AA71" s="229" t="str">
        <f>IF(AND($H71="Auditbericht",$I71="Hinweis"),"Hinweis",IF(AND($H71="Auditbericht",$I71="Abweichung"),"Abweichung",""))</f>
        <v/>
      </c>
      <c r="AB71" s="234" t="str">
        <f>IF(AA71&lt;&gt;"",CONCATENATE(AA71," ",COUNTIF(AA$1:AA65,AA71)+1),"")</f>
        <v/>
      </c>
      <c r="AC71" s="230" t="str">
        <f>IF(AA71&lt;&gt;"",$P71,"")</f>
        <v/>
      </c>
      <c r="AD71" s="232" t="str">
        <f>IF(AA71&lt;&gt;"",$J71,"")</f>
        <v/>
      </c>
    </row>
    <row r="72" spans="1:30" ht="66" hidden="1" customHeight="1" x14ac:dyDescent="0.25">
      <c r="A72" s="1"/>
      <c r="B72" s="359"/>
      <c r="C72" s="359"/>
      <c r="D72" s="481"/>
      <c r="E72" s="413"/>
      <c r="F72" s="448"/>
      <c r="G72" s="383"/>
      <c r="H72" s="85" t="s">
        <v>183</v>
      </c>
      <c r="I72" s="74"/>
      <c r="J72" s="75"/>
      <c r="K72" s="1"/>
      <c r="L72" s="1"/>
      <c r="M72" s="1"/>
      <c r="N72" s="1"/>
      <c r="O72" s="18"/>
      <c r="P72" s="211" t="s">
        <v>95</v>
      </c>
      <c r="Q72" s="204"/>
      <c r="S72" s="229" t="str">
        <f>IF(AND($H72="Vorabbewertung",$I72="Hinweis"),"Hinweis",IF(AND($H72="Vorabbewertung",$I72="Abweichung"),"Abweichung",""))</f>
        <v/>
      </c>
      <c r="T72" s="234" t="str">
        <f>IF(S72&lt;&gt;"",CONCATENATE(S72," ",COUNTIF($S$1:S71,S72)+1),"")</f>
        <v/>
      </c>
      <c r="U72" s="230" t="str">
        <f>IF(S72&lt;&gt;"",$P72,"")</f>
        <v/>
      </c>
      <c r="V72" s="232" t="str">
        <f>IF(S72&lt;&gt;"",$J72,"")</f>
        <v/>
      </c>
      <c r="W72" s="229" t="str">
        <f>IF(AND($H72="Auditbericht",$I72="Hinweis"),"Hinweis",IF(AND($H72="Auditbericht",$I72="Abweichung"),"Abweichung",""))</f>
        <v/>
      </c>
      <c r="X72" s="234" t="str">
        <f>IF(W72&lt;&gt;"",CONCATENATE(W72," ",COUNTIF(W$1:W71,W72)+1),"")</f>
        <v/>
      </c>
      <c r="Y72" s="230" t="str">
        <f>IF(W72&lt;&gt;"",$P72,"")</f>
        <v/>
      </c>
      <c r="Z72" s="232" t="str">
        <f>IF(W72&lt;&gt;"",$J72,"")</f>
        <v/>
      </c>
      <c r="AA72" s="229" t="str">
        <f>IF(AND($H72="Auditbericht",$I72="Hinweis"),"Hinweis",IF(AND($H72="Auditbericht",$I72="Abweichung"),"Abweichung",""))</f>
        <v/>
      </c>
      <c r="AB72" s="234" t="str">
        <f>IF(AA72&lt;&gt;"",CONCATENATE(AA72," ",COUNTIF(AA$1:AA71,AA72)+1),"")</f>
        <v/>
      </c>
      <c r="AC72" s="230" t="str">
        <f>IF(AA72&lt;&gt;"",$P72,"")</f>
        <v/>
      </c>
      <c r="AD72" s="232" t="str">
        <f>IF(AA72&lt;&gt;"",$J72,"")</f>
        <v/>
      </c>
    </row>
    <row r="73" spans="1:30" x14ac:dyDescent="0.25">
      <c r="A73" s="1"/>
      <c r="B73" s="1"/>
      <c r="C73" s="1"/>
      <c r="E73" s="1"/>
      <c r="F73" s="1"/>
      <c r="G73" s="1"/>
      <c r="H73" s="1"/>
      <c r="K73" s="1"/>
      <c r="L73" s="1"/>
      <c r="M73" s="1"/>
      <c r="N73" s="1"/>
      <c r="O73" s="18"/>
      <c r="S73" s="237"/>
      <c r="T73" s="238"/>
      <c r="U73" s="235"/>
      <c r="V73" s="239"/>
      <c r="W73" s="237"/>
      <c r="X73" s="238"/>
      <c r="Y73" s="235"/>
      <c r="Z73" s="239"/>
      <c r="AA73" s="237"/>
      <c r="AB73" s="238"/>
      <c r="AC73" s="235"/>
      <c r="AD73" s="239"/>
    </row>
    <row r="74" spans="1:30" x14ac:dyDescent="0.25">
      <c r="A74" s="1"/>
      <c r="B74" s="1"/>
      <c r="C74" s="31" t="s">
        <v>68</v>
      </c>
      <c r="D74" s="1"/>
      <c r="E74" s="66"/>
      <c r="F74" s="66"/>
      <c r="G74" s="66" t="s">
        <v>75</v>
      </c>
      <c r="H74" s="34"/>
      <c r="I74" s="1"/>
      <c r="J74" s="34" t="s">
        <v>69</v>
      </c>
      <c r="O74" s="18"/>
      <c r="Q74" s="204"/>
      <c r="S74" s="237"/>
      <c r="T74" s="238"/>
      <c r="U74" s="235"/>
      <c r="V74" s="239"/>
      <c r="W74" s="237"/>
      <c r="X74" s="238"/>
      <c r="Y74" s="235"/>
      <c r="Z74" s="239"/>
      <c r="AA74" s="237"/>
      <c r="AB74" s="238"/>
      <c r="AC74" s="235"/>
      <c r="AD74" s="239"/>
    </row>
    <row r="75" spans="1:30" x14ac:dyDescent="0.25">
      <c r="A75" s="1"/>
      <c r="B75" s="1"/>
      <c r="C75" s="1"/>
      <c r="D75" s="1"/>
      <c r="E75" s="1"/>
      <c r="F75" s="1"/>
      <c r="G75" s="1"/>
      <c r="H75" s="1"/>
      <c r="I75" s="1"/>
      <c r="J75" s="1"/>
      <c r="K75" s="1"/>
      <c r="L75" s="1"/>
      <c r="M75" s="1"/>
      <c r="N75" s="1"/>
      <c r="O75" s="18"/>
      <c r="S75" s="237"/>
      <c r="T75" s="238"/>
      <c r="U75" s="235"/>
      <c r="V75" s="239"/>
      <c r="W75" s="237"/>
      <c r="X75" s="238"/>
      <c r="Y75" s="235"/>
      <c r="Z75" s="239"/>
      <c r="AA75" s="237"/>
      <c r="AB75" s="238"/>
      <c r="AC75" s="235"/>
      <c r="AD75" s="239"/>
    </row>
    <row r="76" spans="1:30" hidden="1" x14ac:dyDescent="0.25">
      <c r="A76" s="1"/>
      <c r="B76" s="1"/>
      <c r="C76" s="1"/>
      <c r="D76" s="1"/>
      <c r="E76" s="1"/>
      <c r="F76" s="1"/>
      <c r="G76" s="1"/>
      <c r="H76" s="1"/>
      <c r="I76" s="1"/>
      <c r="J76" s="1"/>
      <c r="K76" s="1"/>
      <c r="L76" s="1"/>
      <c r="M76" s="1"/>
      <c r="N76" s="1"/>
      <c r="O76" s="18"/>
      <c r="Q76" s="204"/>
      <c r="S76" s="237"/>
      <c r="T76" s="238"/>
      <c r="U76" s="235"/>
      <c r="V76" s="239"/>
      <c r="W76" s="237"/>
      <c r="X76" s="238"/>
      <c r="Y76" s="235"/>
      <c r="Z76" s="239"/>
      <c r="AA76" s="237"/>
      <c r="AB76" s="238"/>
      <c r="AC76" s="235"/>
      <c r="AD76" s="239"/>
    </row>
    <row r="77" spans="1:30" hidden="1" x14ac:dyDescent="0.25">
      <c r="O77" s="18"/>
      <c r="S77" s="237"/>
      <c r="T77" s="238"/>
      <c r="U77" s="235"/>
      <c r="V77" s="239"/>
      <c r="W77" s="237"/>
      <c r="X77" s="238"/>
      <c r="Y77" s="235"/>
      <c r="Z77" s="239"/>
      <c r="AA77" s="237"/>
      <c r="AB77" s="238"/>
      <c r="AC77" s="235"/>
      <c r="AD77" s="239"/>
    </row>
    <row r="78" spans="1:30" hidden="1" x14ac:dyDescent="0.25">
      <c r="O78" s="18"/>
      <c r="Q78" s="204"/>
      <c r="S78" s="229" t="str">
        <f>IF(AND($H78="Vorabbewertung",$I78="Hinweis"),"Hinweis",IF(AND($H78="Vorabbewertung",$I78="Abweichung"),"Abweichung",""))</f>
        <v/>
      </c>
      <c r="T78" s="234" t="str">
        <f>IF(S78&lt;&gt;"",CONCATENATE(S78," ",COUNTIF($S$1:S77,S78)+1),"")</f>
        <v/>
      </c>
      <c r="U78" s="230" t="str">
        <f>IF(S78&lt;&gt;"",$P73,"")</f>
        <v/>
      </c>
      <c r="V78" s="232" t="str">
        <f>IF(S78&lt;&gt;"",$J78,"")</f>
        <v/>
      </c>
      <c r="W78" s="229" t="str">
        <f>IF(AND($H78="Auditbericht",$I78="Hinweis"),"Hinweis",IF(AND($H78="Auditbericht",$I78="Abweichung"),"Abweichung",""))</f>
        <v/>
      </c>
      <c r="X78" s="234" t="str">
        <f>IF(W78&lt;&gt;"",CONCATENATE(W78," ",COUNTIF(W$1:W77,W78)+1),"")</f>
        <v/>
      </c>
      <c r="Y78" s="230" t="str">
        <f>IF(W78&lt;&gt;"",$P73,"")</f>
        <v/>
      </c>
      <c r="Z78" s="232" t="str">
        <f>IF(W78&lt;&gt;"",$J78,"")</f>
        <v/>
      </c>
      <c r="AA78" s="229" t="str">
        <f>IF(AND($H78="Auditbericht",$I78="Hinweis"),"Hinweis",IF(AND($H78="Auditbericht",$I78="Abweichung"),"Abweichung",""))</f>
        <v/>
      </c>
      <c r="AB78" s="234" t="str">
        <f>IF(AA78&lt;&gt;"",CONCATENATE(AA78," ",COUNTIF(AA$1:AA77,AA78)+1),"")</f>
        <v/>
      </c>
      <c r="AC78" s="230" t="str">
        <f>IF(AA78&lt;&gt;"",$P73,"")</f>
        <v/>
      </c>
      <c r="AD78" s="232" t="str">
        <f>IF(AA78&lt;&gt;"",$J78,"")</f>
        <v/>
      </c>
    </row>
    <row r="79" spans="1:30" hidden="1" x14ac:dyDescent="0.25">
      <c r="I79" s="19"/>
      <c r="O79" s="18"/>
      <c r="S79" s="225"/>
      <c r="T79" s="226"/>
      <c r="U79" s="227"/>
      <c r="V79" s="228"/>
      <c r="W79" s="226"/>
      <c r="X79" s="226"/>
      <c r="Y79" s="227"/>
      <c r="Z79" s="228"/>
      <c r="AA79" s="226"/>
      <c r="AB79" s="226"/>
      <c r="AC79" s="227"/>
      <c r="AD79" s="228"/>
    </row>
    <row r="80" spans="1:30" hidden="1" x14ac:dyDescent="0.25">
      <c r="O80" s="18"/>
      <c r="S80" s="225"/>
      <c r="T80" s="226"/>
      <c r="U80" s="227"/>
      <c r="V80" s="228"/>
      <c r="W80" s="226"/>
      <c r="X80" s="226"/>
      <c r="Y80" s="227"/>
      <c r="Z80" s="228"/>
      <c r="AA80" s="226"/>
      <c r="AB80" s="226"/>
      <c r="AC80" s="227"/>
      <c r="AD80" s="228"/>
    </row>
    <row r="81" spans="15:30" hidden="1" x14ac:dyDescent="0.25">
      <c r="O81" s="18"/>
      <c r="S81" s="225"/>
      <c r="T81" s="226"/>
      <c r="U81" s="227"/>
      <c r="V81" s="228"/>
      <c r="W81" s="226"/>
      <c r="X81" s="226"/>
      <c r="Y81" s="227"/>
      <c r="Z81" s="228"/>
      <c r="AA81" s="226"/>
      <c r="AB81" s="226"/>
      <c r="AC81" s="227"/>
      <c r="AD81" s="228"/>
    </row>
    <row r="82" spans="15:30" hidden="1" x14ac:dyDescent="0.25">
      <c r="O82" s="18"/>
      <c r="S82" s="225"/>
      <c r="T82" s="226"/>
      <c r="U82" s="227"/>
      <c r="V82" s="228"/>
      <c r="W82" s="226"/>
      <c r="X82" s="226"/>
      <c r="Y82" s="227"/>
      <c r="Z82" s="228"/>
      <c r="AA82" s="226"/>
      <c r="AB82" s="226"/>
      <c r="AC82" s="227"/>
      <c r="AD82" s="228"/>
    </row>
    <row r="83" spans="15:30" hidden="1" x14ac:dyDescent="0.25">
      <c r="S83" s="225"/>
      <c r="T83" s="226"/>
      <c r="U83" s="227"/>
      <c r="V83" s="228"/>
      <c r="W83" s="226"/>
      <c r="X83" s="226"/>
      <c r="Y83" s="227"/>
      <c r="Z83" s="228"/>
      <c r="AA83" s="226"/>
      <c r="AB83" s="226"/>
      <c r="AC83" s="227"/>
      <c r="AD83" s="228"/>
    </row>
    <row r="84" spans="15:30" hidden="1" x14ac:dyDescent="0.25">
      <c r="S84" s="225"/>
      <c r="T84" s="226"/>
      <c r="U84" s="227"/>
      <c r="V84" s="228"/>
      <c r="W84" s="226"/>
      <c r="X84" s="226"/>
      <c r="Y84" s="227"/>
      <c r="Z84" s="228"/>
      <c r="AA84" s="226"/>
      <c r="AB84" s="226"/>
      <c r="AC84" s="227"/>
      <c r="AD84" s="228"/>
    </row>
    <row r="85" spans="15:30" hidden="1" x14ac:dyDescent="0.25">
      <c r="Q85" s="204"/>
      <c r="S85" s="225"/>
      <c r="T85" s="226"/>
      <c r="U85" s="227"/>
      <c r="V85" s="228"/>
      <c r="W85" s="226"/>
      <c r="X85" s="226"/>
      <c r="Y85" s="227"/>
      <c r="Z85" s="228"/>
      <c r="AA85" s="226"/>
      <c r="AB85" s="226"/>
      <c r="AC85" s="227"/>
      <c r="AD85" s="228"/>
    </row>
    <row r="86" spans="15:30" hidden="1" x14ac:dyDescent="0.25">
      <c r="S86" s="225"/>
      <c r="T86" s="226"/>
      <c r="U86" s="227"/>
      <c r="V86" s="228"/>
      <c r="W86" s="226"/>
      <c r="X86" s="226"/>
      <c r="Y86" s="227"/>
      <c r="Z86" s="228"/>
      <c r="AA86" s="226"/>
      <c r="AB86" s="226"/>
      <c r="AC86" s="227"/>
      <c r="AD86" s="228"/>
    </row>
    <row r="87" spans="15:30" hidden="1" x14ac:dyDescent="0.25">
      <c r="Q87" s="204"/>
      <c r="S87" s="225"/>
      <c r="T87" s="226"/>
      <c r="U87" s="227"/>
      <c r="V87" s="228"/>
      <c r="W87" s="226"/>
      <c r="X87" s="226"/>
      <c r="Y87" s="227"/>
      <c r="Z87" s="228"/>
      <c r="AA87" s="226"/>
      <c r="AB87" s="226"/>
      <c r="AC87" s="227"/>
      <c r="AD87" s="228"/>
    </row>
    <row r="88" spans="15:30" hidden="1" x14ac:dyDescent="0.25">
      <c r="S88" s="229" t="str">
        <f>IF(AND($H88="Vorabbewertung",$I88="Hinweis"),"Hinweis",IF(AND($H88="Vorabbewertung",$I88="Abweichung"),"Abweichung",""))</f>
        <v/>
      </c>
      <c r="T88" s="234" t="str">
        <f>IF(S88&lt;&gt;"",CONCATENATE(S88," ",COUNTIF($S$1:S87,S88)+1),"")</f>
        <v/>
      </c>
      <c r="U88" s="230" t="str">
        <f>IF(S88&lt;&gt;"",$P88,"")</f>
        <v/>
      </c>
      <c r="V88" s="232" t="str">
        <f>IF(S88&lt;&gt;"",$J88,"")</f>
        <v/>
      </c>
      <c r="W88" s="229" t="str">
        <f>IF(AND($H88="Auditbericht",$I88="Hinweis"),"Hinweis",IF(AND($H88="Auditbericht",$I88="Abweichung"),"Abweichung",""))</f>
        <v/>
      </c>
      <c r="X88" s="234" t="str">
        <f>IF(W88&lt;&gt;"",CONCATENATE(W88," ",COUNTIF(W$1:W87,W88)+1),"")</f>
        <v/>
      </c>
      <c r="Y88" s="230" t="str">
        <f>IF(W88&lt;&gt;"",$P88,"")</f>
        <v/>
      </c>
      <c r="Z88" s="232" t="str">
        <f>IF(W88&lt;&gt;"",$J88,"")</f>
        <v/>
      </c>
      <c r="AA88" s="229" t="str">
        <f>IF(AND($H88="Auditbericht",$I88="Hinweis"),"Hinweis",IF(AND($H88="Auditbericht",$I88="Abweichung"),"Abweichung",""))</f>
        <v/>
      </c>
      <c r="AB88" s="234" t="str">
        <f>IF(AA88&lt;&gt;"",CONCATENATE(AA88," ",COUNTIF(AA$1:AA87,AA88)+1),"")</f>
        <v/>
      </c>
      <c r="AC88" s="230" t="str">
        <f>IF(AA88&lt;&gt;"",$P88,"")</f>
        <v/>
      </c>
      <c r="AD88" s="232" t="str">
        <f>IF(AA88&lt;&gt;"",$J88,"")</f>
        <v/>
      </c>
    </row>
    <row r="89" spans="15:30" hidden="1" x14ac:dyDescent="0.25">
      <c r="S89" s="229" t="str">
        <f>IF(AND($H89="Vorabbewertung",$I89="Hinweis"),"Hinweis",IF(AND($H89="Vorabbewertung",$I89="Abweichung"),"Abweichung",""))</f>
        <v/>
      </c>
      <c r="T89" s="234" t="str">
        <f>IF(S89&lt;&gt;"",CONCATENATE(S89," ",COUNTIF($S$1:S88,S89)+1),"")</f>
        <v/>
      </c>
      <c r="U89" s="230" t="str">
        <f>IF(S89&lt;&gt;"",$P89,"")</f>
        <v/>
      </c>
      <c r="V89" s="232" t="str">
        <f>IF(S89&lt;&gt;"",$J89,"")</f>
        <v/>
      </c>
      <c r="W89" s="229" t="str">
        <f>IF(AND($H89="Auditbericht",$I89="Hinweis"),"Hinweis",IF(AND($H89="Auditbericht",$I89="Abweichung"),"Abweichung",""))</f>
        <v/>
      </c>
      <c r="X89" s="234" t="str">
        <f>IF(W89&lt;&gt;"",CONCATENATE(W89," ",COUNTIF(W$1:W88,W89)+1),"")</f>
        <v/>
      </c>
      <c r="Y89" s="230" t="str">
        <f>IF(W89&lt;&gt;"",$P89,"")</f>
        <v/>
      </c>
      <c r="Z89" s="232" t="str">
        <f>IF(W89&lt;&gt;"",$J89,"")</f>
        <v/>
      </c>
      <c r="AA89" s="229" t="str">
        <f>IF(AND($H89="Auditbericht",$I89="Hinweis"),"Hinweis",IF(AND($H89="Auditbericht",$I89="Abweichung"),"Abweichung",""))</f>
        <v/>
      </c>
      <c r="AB89" s="234" t="str">
        <f>IF(AA89&lt;&gt;"",CONCATENATE(AA89," ",COUNTIF(AA$1:AA88,AA89)+1),"")</f>
        <v/>
      </c>
      <c r="AC89" s="230" t="str">
        <f>IF(AA89&lt;&gt;"",$P89,"")</f>
        <v/>
      </c>
      <c r="AD89" s="232" t="str">
        <f>IF(AA89&lt;&gt;"",$J89,"")</f>
        <v/>
      </c>
    </row>
    <row r="90" spans="15:30" hidden="1" x14ac:dyDescent="0.25">
      <c r="S90" s="225"/>
      <c r="T90" s="226"/>
      <c r="U90" s="227"/>
      <c r="V90" s="228"/>
      <c r="W90" s="226"/>
      <c r="X90" s="226"/>
      <c r="Y90" s="227"/>
      <c r="Z90" s="228"/>
      <c r="AA90" s="226"/>
      <c r="AB90" s="226"/>
      <c r="AC90" s="227"/>
      <c r="AD90" s="228"/>
    </row>
    <row r="91" spans="15:30" hidden="1" x14ac:dyDescent="0.25">
      <c r="S91" s="225"/>
      <c r="T91" s="226"/>
      <c r="U91" s="227"/>
      <c r="V91" s="228"/>
      <c r="W91" s="226"/>
      <c r="X91" s="226"/>
      <c r="Y91" s="227"/>
      <c r="Z91" s="228"/>
      <c r="AA91" s="226"/>
      <c r="AB91" s="226"/>
      <c r="AC91" s="227"/>
      <c r="AD91" s="228"/>
    </row>
    <row r="92" spans="15:30" hidden="1" x14ac:dyDescent="0.25">
      <c r="S92" s="225"/>
      <c r="T92" s="226"/>
      <c r="U92" s="227"/>
      <c r="V92" s="228"/>
      <c r="W92" s="226"/>
      <c r="X92" s="226"/>
      <c r="Y92" s="227"/>
      <c r="Z92" s="228"/>
      <c r="AA92" s="226"/>
      <c r="AB92" s="226"/>
      <c r="AC92" s="227"/>
      <c r="AD92" s="228"/>
    </row>
    <row r="93" spans="15:30" hidden="1" x14ac:dyDescent="0.25">
      <c r="S93" s="225"/>
      <c r="T93" s="226"/>
      <c r="U93" s="227"/>
      <c r="V93" s="228"/>
      <c r="W93" s="226"/>
      <c r="X93" s="226"/>
      <c r="Y93" s="227"/>
      <c r="Z93" s="228"/>
      <c r="AA93" s="226"/>
      <c r="AB93" s="226"/>
      <c r="AC93" s="227"/>
      <c r="AD93" s="228"/>
    </row>
    <row r="94" spans="15:30" hidden="1" x14ac:dyDescent="0.25">
      <c r="S94" s="225"/>
      <c r="T94" s="226"/>
      <c r="U94" s="227"/>
      <c r="V94" s="228"/>
      <c r="W94" s="226"/>
      <c r="X94" s="226"/>
      <c r="Y94" s="227"/>
      <c r="Z94" s="228"/>
      <c r="AA94" s="226"/>
      <c r="AB94" s="226"/>
      <c r="AC94" s="227"/>
      <c r="AD94" s="228"/>
    </row>
    <row r="95" spans="15:30" hidden="1" x14ac:dyDescent="0.25">
      <c r="S95" s="225"/>
      <c r="T95" s="226"/>
      <c r="U95" s="227"/>
      <c r="V95" s="228"/>
      <c r="W95" s="226"/>
      <c r="X95" s="226"/>
      <c r="Y95" s="227"/>
      <c r="Z95" s="228"/>
      <c r="AA95" s="226"/>
      <c r="AB95" s="226"/>
      <c r="AC95" s="227"/>
      <c r="AD95" s="228"/>
    </row>
    <row r="96" spans="15:30" hidden="1" x14ac:dyDescent="0.25">
      <c r="S96" s="225"/>
      <c r="T96" s="226"/>
      <c r="U96" s="227"/>
      <c r="V96" s="228"/>
      <c r="W96" s="226"/>
      <c r="X96" s="226"/>
      <c r="Y96" s="227"/>
      <c r="Z96" s="228"/>
      <c r="AA96" s="226"/>
      <c r="AB96" s="226"/>
      <c r="AC96" s="227"/>
      <c r="AD96" s="228"/>
    </row>
    <row r="97" spans="19:30" hidden="1" x14ac:dyDescent="0.25">
      <c r="S97" s="225"/>
      <c r="T97" s="226"/>
      <c r="U97" s="227"/>
      <c r="V97" s="228"/>
      <c r="W97" s="226"/>
      <c r="X97" s="226"/>
      <c r="Y97" s="227"/>
      <c r="Z97" s="228"/>
      <c r="AA97" s="226"/>
      <c r="AB97" s="226"/>
      <c r="AC97" s="227"/>
      <c r="AD97" s="228"/>
    </row>
    <row r="98" spans="19:30" hidden="1" x14ac:dyDescent="0.25">
      <c r="S98" s="225"/>
      <c r="T98" s="226"/>
      <c r="U98" s="227"/>
      <c r="V98" s="228"/>
      <c r="W98" s="226"/>
      <c r="X98" s="226"/>
      <c r="Y98" s="227"/>
      <c r="Z98" s="228"/>
      <c r="AA98" s="226"/>
      <c r="AB98" s="226"/>
      <c r="AC98" s="227"/>
      <c r="AD98" s="228"/>
    </row>
    <row r="99" spans="19:30" hidden="1" x14ac:dyDescent="0.25">
      <c r="S99" s="225"/>
      <c r="T99" s="226"/>
      <c r="U99" s="227"/>
      <c r="V99" s="228"/>
      <c r="W99" s="226"/>
      <c r="X99" s="226"/>
      <c r="Y99" s="227"/>
      <c r="Z99" s="228"/>
      <c r="AA99" s="226"/>
      <c r="AB99" s="226"/>
      <c r="AC99" s="227"/>
      <c r="AD99" s="228"/>
    </row>
    <row r="100" spans="19:30" hidden="1" x14ac:dyDescent="0.25">
      <c r="S100" s="225"/>
      <c r="T100" s="226"/>
      <c r="U100" s="227"/>
      <c r="V100" s="228"/>
      <c r="W100" s="226"/>
      <c r="X100" s="226"/>
      <c r="Y100" s="227"/>
      <c r="Z100" s="228"/>
      <c r="AA100" s="226"/>
      <c r="AB100" s="226"/>
      <c r="AC100" s="227"/>
      <c r="AD100" s="228"/>
    </row>
    <row r="101" spans="19:30" hidden="1" x14ac:dyDescent="0.25">
      <c r="S101" s="225"/>
      <c r="T101" s="226"/>
      <c r="U101" s="227"/>
      <c r="V101" s="228"/>
      <c r="W101" s="226"/>
      <c r="X101" s="226"/>
      <c r="Y101" s="227"/>
      <c r="Z101" s="228"/>
      <c r="AA101" s="226"/>
      <c r="AB101" s="226"/>
      <c r="AC101" s="227"/>
      <c r="AD101" s="228"/>
    </row>
    <row r="102" spans="19:30" ht="52.5" hidden="1" customHeight="1" x14ac:dyDescent="0.25"/>
    <row r="108" spans="19:30" x14ac:dyDescent="0.25"/>
    <row r="109" spans="19:30" x14ac:dyDescent="0.25"/>
    <row r="110" spans="19:30" x14ac:dyDescent="0.25"/>
  </sheetData>
  <sheetProtection algorithmName="SHA-512" hashValue="gAqtAFyQu076d9c8TM5ujHNhCO3RIxVKKEAqjbkvSH+M+vW0JguWNBI19H5XCSmmBjD2Y52/P+VBiKQHHPmWFQ==" saltValue="TUCtKzLCgSS9hz+Mj/pflw==" spinCount="100000" sheet="1" selectLockedCells="1"/>
  <mergeCells count="64">
    <mergeCell ref="AA1:AD1"/>
    <mergeCell ref="AC2:AD2"/>
    <mergeCell ref="S1:V1"/>
    <mergeCell ref="W1:Z1"/>
    <mergeCell ref="S2:U2"/>
    <mergeCell ref="Y2:Z2"/>
    <mergeCell ref="F71:F72"/>
    <mergeCell ref="G71:G72"/>
    <mergeCell ref="H54:J54"/>
    <mergeCell ref="I23:J23"/>
    <mergeCell ref="B23:G23"/>
    <mergeCell ref="B71:D72"/>
    <mergeCell ref="E71:E72"/>
    <mergeCell ref="C49:D50"/>
    <mergeCell ref="C45:D46"/>
    <mergeCell ref="C47:D48"/>
    <mergeCell ref="G51:G52"/>
    <mergeCell ref="G55:J65"/>
    <mergeCell ref="B54:D54"/>
    <mergeCell ref="B41:D42"/>
    <mergeCell ref="H41:I42"/>
    <mergeCell ref="C51:D52"/>
    <mergeCell ref="H5:J5"/>
    <mergeCell ref="H10:J10"/>
    <mergeCell ref="H14:J14"/>
    <mergeCell ref="F47:F48"/>
    <mergeCell ref="F49:F50"/>
    <mergeCell ref="G49:G50"/>
    <mergeCell ref="H40:J40"/>
    <mergeCell ref="E40:G40"/>
    <mergeCell ref="G45:G46"/>
    <mergeCell ref="F45:F46"/>
    <mergeCell ref="J41:J42"/>
    <mergeCell ref="F43:F44"/>
    <mergeCell ref="G47:G48"/>
    <mergeCell ref="E43:E44"/>
    <mergeCell ref="E41:F41"/>
    <mergeCell ref="G41:G42"/>
    <mergeCell ref="F51:F52"/>
    <mergeCell ref="C43:D44"/>
    <mergeCell ref="G43:G44"/>
    <mergeCell ref="C33:J33"/>
    <mergeCell ref="F26:G26"/>
    <mergeCell ref="C36:J36"/>
    <mergeCell ref="E45:E46"/>
    <mergeCell ref="E47:E48"/>
    <mergeCell ref="E49:E50"/>
    <mergeCell ref="E51:E52"/>
    <mergeCell ref="B17:D17"/>
    <mergeCell ref="C37:J37"/>
    <mergeCell ref="C38:J38"/>
    <mergeCell ref="B28:G28"/>
    <mergeCell ref="B29:C29"/>
    <mergeCell ref="B25:C25"/>
    <mergeCell ref="F29:G29"/>
    <mergeCell ref="D30:G30"/>
    <mergeCell ref="B32:J32"/>
    <mergeCell ref="B30:C30"/>
    <mergeCell ref="B26:C26"/>
    <mergeCell ref="F24:G24"/>
    <mergeCell ref="B24:C24"/>
    <mergeCell ref="F25:G25"/>
    <mergeCell ref="C35:J35"/>
    <mergeCell ref="C34:J34"/>
  </mergeCells>
  <conditionalFormatting sqref="E45 E47 E49 E51">
    <cfRule type="containsBlanks" dxfId="40" priority="3">
      <formula>LEN(TRIM(E45))=0</formula>
    </cfRule>
  </conditionalFormatting>
  <conditionalFormatting sqref="E55:E64">
    <cfRule type="containsBlanks" dxfId="39" priority="2">
      <formula>LEN(TRIM(E55))=0</formula>
    </cfRule>
  </conditionalFormatting>
  <conditionalFormatting sqref="F43">
    <cfRule type="expression" dxfId="38" priority="24">
      <formula>OR(IF(F43="Anforderung nicht erfüllt",1,0),IF(F43="Bitte ausfüllen",1,0))</formula>
    </cfRule>
  </conditionalFormatting>
  <conditionalFormatting sqref="F45 F47 F49">
    <cfRule type="expression" dxfId="37" priority="6">
      <formula>OR(IF(F45="Anforderung nicht erfüllt",1,0),IF(F45="Bitte ausfüllen",1,0))</formula>
    </cfRule>
  </conditionalFormatting>
  <conditionalFormatting sqref="F51">
    <cfRule type="expression" dxfId="36" priority="5">
      <formula>OR(IF(F51="Anforderung nicht erfüllt",1,0),IF(F51="Bitte ausfüllen",1,0))</formula>
    </cfRule>
  </conditionalFormatting>
  <conditionalFormatting sqref="F55:F64">
    <cfRule type="expression" dxfId="35" priority="23">
      <formula>OR(IF(F55="Bitte ausfüllen",1,0),IF(F55="Anforderung nicht erfüllt",1,0))</formula>
    </cfRule>
  </conditionalFormatting>
  <conditionalFormatting sqref="F71">
    <cfRule type="expression" dxfId="34" priority="4">
      <formula>OR(IF(F71="Bitte ausfüllen",1,0),IF(F71="Anforderung nicht erfüllt",1,0))</formula>
    </cfRule>
  </conditionalFormatting>
  <conditionalFormatting sqref="G43 G45 G49 G51 H43:H52">
    <cfRule type="expression" dxfId="33" priority="25">
      <formula>IF(F43="Anforderung nicht erfüllt",1,0)</formula>
    </cfRule>
  </conditionalFormatting>
  <conditionalFormatting sqref="G47">
    <cfRule type="expression" dxfId="32" priority="20">
      <formula>IF(F47="Anforderung nicht erfüllt",1,0)</formula>
    </cfRule>
  </conditionalFormatting>
  <conditionalFormatting sqref="G71">
    <cfRule type="expression" dxfId="31" priority="9">
      <formula>IF(F71="Anforderung nicht erfüllt",1,0)</formula>
    </cfRule>
  </conditionalFormatting>
  <conditionalFormatting sqref="H71:H72">
    <cfRule type="expression" dxfId="30" priority="1">
      <formula>IF(G71="Anforderung nicht erfüllt",1,0)</formula>
    </cfRule>
  </conditionalFormatting>
  <conditionalFormatting sqref="I43:I52">
    <cfRule type="containsBlanks" dxfId="29" priority="26">
      <formula>LEN(TRIM(I43))=0</formula>
    </cfRule>
  </conditionalFormatting>
  <conditionalFormatting sqref="I71:I72">
    <cfRule type="containsBlanks" dxfId="28" priority="27">
      <formula>LEN(TRIM(I71))=0</formula>
    </cfRule>
  </conditionalFormatting>
  <conditionalFormatting sqref="J43:J52">
    <cfRule type="expression" dxfId="27" priority="21">
      <formula>IF(OR(I43="erfüllt",I43="",J43&lt;&gt;""),0,1)</formula>
    </cfRule>
  </conditionalFormatting>
  <conditionalFormatting sqref="J71:J72">
    <cfRule type="expression" dxfId="26" priority="12">
      <formula>IF(OR(I71="erfüllt",I71="",J71&lt;&gt;""),0,1)</formula>
    </cfRule>
  </conditionalFormatting>
  <dataValidations count="5">
    <dataValidation type="whole" operator="greaterThanOrEqual" allowBlank="1" showInputMessage="1" showErrorMessage="1" sqref="E55:E64" xr:uid="{00000000-0002-0000-0700-000000000000}">
      <formula1>0</formula1>
    </dataValidation>
    <dataValidation type="date" errorStyle="information" operator="greaterThan" allowBlank="1" showInputMessage="1" showErrorMessage="1" errorTitle="Datumseingabe erforderlich" error="Bitte geben Sie ein Datum ein." sqref="J24:J25 D24" xr:uid="{00000000-0002-0000-0700-000001000000}">
      <formula1>10959</formula1>
    </dataValidation>
    <dataValidation type="textLength" operator="lessThan" allowBlank="1" showInputMessage="1" showErrorMessage="1" sqref="J71:J72 J43:J52" xr:uid="{00000000-0002-0000-0700-000002000000}">
      <formula1>200</formula1>
    </dataValidation>
    <dataValidation allowBlank="1" showInputMessage="1" showErrorMessage="1" promptTitle="Anforderung" prompt="Der LA und der SV müssen kumuliert mindestens 8 Gesamtpunkte nachweisen können." sqref="G71:G72" xr:uid="{00000000-0002-0000-0700-000003000000}"/>
    <dataValidation type="date" errorStyle="information" operator="greaterThan" allowBlank="1" showInputMessage="1" showErrorMessage="1" errorTitle="Datumseingabe erforderlich" error="Bitte geben Sie ein Datum ein." promptTitle="Eingabe" prompt="Bitte geben Sie hier ein vollständiges Datum ein, nicht nur eine Jahreszahl:_x000a_Bsp.: 01.10.2010" sqref="D25:D26" xr:uid="{00000000-0002-0000-0700-000004000000}">
      <formula1>10959</formula1>
    </dataValidation>
  </dataValidations>
  <hyperlinks>
    <hyperlink ref="C74" location="LA!A1" display="← Zurück " xr:uid="{00000000-0004-0000-0700-000000000000}"/>
    <hyperlink ref="J74" location="'Fallzahlen Einrichtung'!A1" display="Weiter →" xr:uid="{00000000-0004-0000-0700-000001000000}"/>
    <hyperlink ref="G74" location="'Übersicht Bearbeitungsstand'!A1" display="zur Übersicht Bearbeitungsstand " xr:uid="{00000000-0004-0000-0700-000002000000}"/>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5000000}">
          <x14:formula1>
            <xm:f>versteckt!$E$1:$E$3</xm:f>
          </x14:formula1>
          <xm:sqref>I71:I72 I43:I52</xm:sqref>
        </x14:dataValidation>
        <x14:dataValidation type="list" allowBlank="1" showInputMessage="1" showErrorMessage="1" xr:uid="{00000000-0002-0000-0700-000006000000}">
          <x14:formula1>
            <xm:f>versteckt!$A$6:$A$9</xm:f>
          </x14:formula1>
          <xm:sqref>F25:G25</xm:sqref>
        </x14:dataValidation>
        <x14:dataValidation type="list" allowBlank="1" showInputMessage="1" showErrorMessage="1" xr:uid="{00000000-0002-0000-0700-000007000000}">
          <x14:formula1>
            <xm:f>versteckt!$A$2:$A$4</xm:f>
          </x14:formula1>
          <xm:sqref>E45 E47 E49 E51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8B46A-D473-408B-BD48-D02786EB8827}">
  <dimension ref="A1:AQ133"/>
  <sheetViews>
    <sheetView showGridLines="0" zoomScale="55" zoomScaleNormal="55" workbookViewId="0">
      <selection activeCell="E29" sqref="E29:E31"/>
    </sheetView>
  </sheetViews>
  <sheetFormatPr baseColWidth="10" defaultColWidth="0" defaultRowHeight="15" customHeight="1" zeroHeight="1" x14ac:dyDescent="0.25"/>
  <cols>
    <col min="1" max="1" width="4.7109375" customWidth="1"/>
    <col min="2" max="2" width="4.28515625" customWidth="1"/>
    <col min="3" max="3" width="20.7109375" customWidth="1"/>
    <col min="4" max="4" width="30.7109375" customWidth="1"/>
    <col min="5" max="5" width="21.5703125" customWidth="1"/>
    <col min="6" max="6" width="14.85546875" customWidth="1"/>
    <col min="7" max="7" width="22.7109375" customWidth="1"/>
    <col min="8" max="8" width="36.7109375" customWidth="1"/>
    <col min="9" max="9" width="20.7109375" customWidth="1"/>
    <col min="10" max="10" width="44.7109375" customWidth="1"/>
    <col min="11" max="11" width="9.42578125" customWidth="1"/>
    <col min="12" max="15" width="11.42578125" hidden="1" customWidth="1"/>
    <col min="16" max="16" width="11.42578125" style="211" hidden="1" customWidth="1"/>
    <col min="17" max="17" width="14.85546875" style="240" hidden="1" customWidth="1"/>
    <col min="18" max="18" width="11.42578125" style="207" hidden="1" customWidth="1"/>
    <col min="19" max="19" width="11.42578125" style="229" hidden="1" customWidth="1"/>
    <col min="20" max="20" width="11.42578125" style="234" hidden="1" customWidth="1"/>
    <col min="21" max="21" width="11.42578125" style="230" hidden="1" customWidth="1"/>
    <col min="22" max="22" width="11.42578125" style="232" hidden="1" customWidth="1"/>
    <col min="23" max="23" width="11.42578125" style="234" hidden="1" customWidth="1"/>
    <col min="24" max="24" width="13.7109375" style="234" hidden="1" customWidth="1"/>
    <col min="25" max="25" width="11.42578125" style="230" hidden="1" customWidth="1"/>
    <col min="26" max="26" width="11.42578125" style="232" hidden="1" customWidth="1"/>
    <col min="27" max="31" width="11.42578125" style="339" hidden="1" customWidth="1"/>
    <col min="32" max="32" width="25.85546875" style="207" hidden="1" customWidth="1"/>
    <col min="33" max="34" width="11.42578125" style="207" hidden="1" customWidth="1"/>
    <col min="35" max="35" width="30.7109375" style="207" hidden="1" customWidth="1"/>
    <col min="36" max="37" width="11.42578125" style="207" hidden="1" customWidth="1"/>
    <col min="38" max="38" width="22" style="207" hidden="1" customWidth="1"/>
    <col min="39" max="40" width="11.42578125" style="207" hidden="1" customWidth="1"/>
    <col min="41" max="41" width="26.85546875" style="233" hidden="1" customWidth="1"/>
    <col min="42" max="16384" width="11.42578125" style="233" hidden="1"/>
  </cols>
  <sheetData>
    <row r="1" spans="1:43" ht="35.1" customHeight="1" x14ac:dyDescent="0.25">
      <c r="A1" s="33"/>
      <c r="B1" s="1"/>
      <c r="C1" s="1"/>
      <c r="D1" s="1"/>
      <c r="E1" s="1"/>
      <c r="F1" s="1"/>
      <c r="G1" s="1"/>
      <c r="H1" s="1"/>
      <c r="I1" s="1"/>
      <c r="J1" s="1"/>
      <c r="K1" s="1"/>
      <c r="L1" s="1"/>
      <c r="M1" s="1"/>
      <c r="N1" s="1"/>
      <c r="O1" s="1"/>
      <c r="P1" s="206" t="s">
        <v>204</v>
      </c>
      <c r="Q1" s="203" t="s">
        <v>151</v>
      </c>
      <c r="R1" s="203" t="s">
        <v>221</v>
      </c>
      <c r="S1" s="396" t="s">
        <v>182</v>
      </c>
      <c r="T1" s="397"/>
      <c r="U1" s="398"/>
      <c r="V1" s="399"/>
      <c r="W1" s="396" t="s">
        <v>183</v>
      </c>
      <c r="X1" s="397"/>
      <c r="Y1" s="398"/>
      <c r="Z1" s="399"/>
      <c r="AF1" s="208" t="s">
        <v>205</v>
      </c>
      <c r="AG1" s="209">
        <f>COUNTIF(S:S,"Hinweis")</f>
        <v>0</v>
      </c>
      <c r="AH1" s="209"/>
      <c r="AI1" s="208" t="s">
        <v>206</v>
      </c>
      <c r="AJ1" s="209">
        <f>COUNTIF(S:S,"Abweichung")</f>
        <v>0</v>
      </c>
      <c r="AK1" s="210"/>
      <c r="AL1" s="208" t="s">
        <v>207</v>
      </c>
      <c r="AM1" s="209">
        <f>COUNTIF(W:W,"Hinweis")</f>
        <v>0</v>
      </c>
      <c r="AN1" s="209"/>
      <c r="AO1" s="208" t="s">
        <v>208</v>
      </c>
      <c r="AP1" s="209">
        <f>COUNTIF(W:W,"Abweichung")</f>
        <v>0</v>
      </c>
      <c r="AQ1" s="210"/>
    </row>
    <row r="2" spans="1:43" ht="15" customHeight="1" x14ac:dyDescent="0.25">
      <c r="A2" s="1"/>
      <c r="B2" s="1"/>
      <c r="C2" s="1"/>
      <c r="D2" s="1"/>
      <c r="E2" s="1"/>
      <c r="G2" s="1"/>
      <c r="H2" s="81"/>
      <c r="I2" s="88"/>
      <c r="J2" s="88"/>
      <c r="K2" s="1"/>
      <c r="L2" s="1"/>
      <c r="M2" s="1"/>
      <c r="N2" s="1"/>
      <c r="O2" s="1"/>
      <c r="Q2" s="204"/>
      <c r="S2" s="402" t="s">
        <v>186</v>
      </c>
      <c r="T2" s="403"/>
      <c r="U2" s="400"/>
      <c r="V2" s="212"/>
      <c r="W2" s="213" t="s">
        <v>186</v>
      </c>
      <c r="X2" s="214"/>
      <c r="Y2" s="400" t="s">
        <v>184</v>
      </c>
      <c r="Z2" s="401"/>
      <c r="AF2" s="215"/>
      <c r="AI2" s="215"/>
      <c r="AK2" s="216"/>
      <c r="AL2" s="215"/>
      <c r="AO2" s="215"/>
      <c r="AP2" s="207"/>
      <c r="AQ2" s="216"/>
    </row>
    <row r="3" spans="1:43" ht="15" customHeight="1" x14ac:dyDescent="0.25">
      <c r="A3" s="1"/>
      <c r="B3" s="1"/>
      <c r="C3" s="1"/>
      <c r="D3" s="1"/>
      <c r="E3" s="1"/>
      <c r="G3" s="1"/>
      <c r="H3" s="81"/>
      <c r="I3" s="88"/>
      <c r="J3" s="88"/>
      <c r="K3" s="1"/>
      <c r="L3" s="1"/>
      <c r="M3" s="1"/>
      <c r="N3" s="1"/>
      <c r="O3" s="1"/>
      <c r="Q3" s="204"/>
      <c r="S3" s="217" t="s">
        <v>209</v>
      </c>
      <c r="T3" s="218" t="s">
        <v>210</v>
      </c>
      <c r="U3" s="219" t="s">
        <v>40</v>
      </c>
      <c r="V3" s="220" t="s">
        <v>185</v>
      </c>
      <c r="W3" s="217" t="s">
        <v>209</v>
      </c>
      <c r="X3" s="218" t="s">
        <v>210</v>
      </c>
      <c r="Y3" s="219" t="s">
        <v>40</v>
      </c>
      <c r="Z3" s="220" t="s">
        <v>185</v>
      </c>
      <c r="AF3" s="221" t="s">
        <v>210</v>
      </c>
      <c r="AG3" s="222" t="s">
        <v>40</v>
      </c>
      <c r="AH3" s="223" t="s">
        <v>185</v>
      </c>
      <c r="AI3" s="221" t="s">
        <v>210</v>
      </c>
      <c r="AJ3" s="222" t="s">
        <v>40</v>
      </c>
      <c r="AK3" s="224" t="s">
        <v>185</v>
      </c>
      <c r="AL3" s="221" t="s">
        <v>210</v>
      </c>
      <c r="AM3" s="222" t="s">
        <v>40</v>
      </c>
      <c r="AN3" s="223" t="s">
        <v>185</v>
      </c>
      <c r="AO3" s="221" t="s">
        <v>210</v>
      </c>
      <c r="AP3" s="222" t="s">
        <v>40</v>
      </c>
      <c r="AQ3" s="224" t="s">
        <v>185</v>
      </c>
    </row>
    <row r="4" spans="1:43" ht="15" customHeight="1" x14ac:dyDescent="0.25">
      <c r="A4" s="1"/>
      <c r="B4" s="1"/>
      <c r="C4" s="1"/>
      <c r="D4" s="1"/>
      <c r="E4" s="1"/>
      <c r="G4" s="1"/>
      <c r="H4" s="82"/>
      <c r="I4" s="264" t="s">
        <v>146</v>
      </c>
      <c r="J4" s="264" t="s">
        <v>197</v>
      </c>
      <c r="Q4" s="204"/>
      <c r="S4" s="225"/>
      <c r="T4" s="226"/>
      <c r="U4" s="227"/>
      <c r="V4" s="228"/>
      <c r="W4" s="225"/>
      <c r="X4" s="226"/>
      <c r="Y4" s="227"/>
      <c r="Z4" s="228"/>
      <c r="AF4" s="229">
        <v>1</v>
      </c>
      <c r="AG4" s="230" t="str">
        <f t="shared" ref="AG4:AG13" si="0">IF($AF4&lt;=$AG$1,VLOOKUP(CONCATENATE("Hinweis ",$AF4),$T:$V,2,0),"")</f>
        <v/>
      </c>
      <c r="AH4" s="231" t="str">
        <f t="shared" ref="AH4:AH13" si="1">IF($AF4&lt;=$AG$1,VLOOKUP(CONCATENATE("Hinweis ",$AF4),$T:$V,3,0),"")</f>
        <v/>
      </c>
      <c r="AI4" s="229">
        <v>1</v>
      </c>
      <c r="AJ4" s="230" t="str">
        <f t="shared" ref="AJ4:AJ13" si="2">IF($AI4&lt;=$AJ$1,VLOOKUP(CONCATENATE("Abweichung ",$AI4),$T:$V,2,0),"")</f>
        <v/>
      </c>
      <c r="AK4" s="232" t="str">
        <f t="shared" ref="AK4:AK13" si="3">IF($AI4&lt;=$AJ$1,VLOOKUP(CONCATENATE("Abweichung ",$AI4),$T:$V,3,0),"")</f>
        <v/>
      </c>
      <c r="AL4" s="229">
        <v>1</v>
      </c>
      <c r="AM4" s="230" t="str">
        <f t="shared" ref="AM4:AM13" si="4">IF($AL4&lt;=$AM$1,VLOOKUP(CONCATENATE("Hinweis ",$AL4),$X:$Z,2,0),"")</f>
        <v/>
      </c>
      <c r="AN4" s="230" t="str">
        <f t="shared" ref="AN4:AN13" si="5">IF($AL4&lt;=$AM$1,VLOOKUP(CONCATENATE("Hinweis ",$AL4),$X:$Z,3,0),"")</f>
        <v/>
      </c>
      <c r="AO4" s="229">
        <v>1</v>
      </c>
      <c r="AP4" s="230" t="str">
        <f t="shared" ref="AP4:AP13" si="6">IF($AO4&lt;=$AP$1,VLOOKUP(CONCATENATE("Abweichung ",$AO4),$X:$Z,2,0),"")</f>
        <v/>
      </c>
      <c r="AQ4" s="232" t="str">
        <f t="shared" ref="AQ4:AQ13" si="7">IF($AO4&lt;=$AP$1,VLOOKUP(CONCATENATE("Abweichung ",$AO4),$X:$Z,3,0),"")</f>
        <v/>
      </c>
    </row>
    <row r="5" spans="1:43" ht="15" customHeight="1" x14ac:dyDescent="0.25">
      <c r="A5" s="1"/>
      <c r="B5" s="1"/>
      <c r="C5" s="1"/>
      <c r="D5" s="1"/>
      <c r="E5" s="1"/>
      <c r="H5" s="44" t="s">
        <v>194</v>
      </c>
      <c r="I5" s="44"/>
      <c r="J5" s="44"/>
      <c r="Q5" s="204"/>
      <c r="S5" s="225"/>
      <c r="T5" s="226"/>
      <c r="U5" s="227"/>
      <c r="V5" s="228"/>
      <c r="W5" s="225"/>
      <c r="X5" s="226"/>
      <c r="Y5" s="227"/>
      <c r="Z5" s="228"/>
      <c r="AF5" s="229">
        <v>2</v>
      </c>
      <c r="AG5" s="230" t="str">
        <f t="shared" si="0"/>
        <v/>
      </c>
      <c r="AH5" s="231" t="str">
        <f t="shared" si="1"/>
        <v/>
      </c>
      <c r="AI5" s="229">
        <v>2</v>
      </c>
      <c r="AJ5" s="230" t="str">
        <f t="shared" si="2"/>
        <v/>
      </c>
      <c r="AK5" s="232" t="str">
        <f t="shared" si="3"/>
        <v/>
      </c>
      <c r="AL5" s="229">
        <v>2</v>
      </c>
      <c r="AM5" s="230" t="str">
        <f t="shared" si="4"/>
        <v/>
      </c>
      <c r="AN5" s="230" t="str">
        <f t="shared" si="5"/>
        <v/>
      </c>
      <c r="AO5" s="229">
        <v>2</v>
      </c>
      <c r="AP5" s="230" t="str">
        <f t="shared" si="6"/>
        <v/>
      </c>
      <c r="AQ5" s="232" t="str">
        <f t="shared" si="7"/>
        <v/>
      </c>
    </row>
    <row r="6" spans="1:43" ht="15" customHeight="1" x14ac:dyDescent="0.25">
      <c r="A6" s="1"/>
      <c r="B6" s="1"/>
      <c r="C6" s="1"/>
      <c r="D6" s="1"/>
      <c r="E6" s="1"/>
      <c r="H6" s="52" t="s">
        <v>147</v>
      </c>
      <c r="I6" s="28">
        <f>COUNTIF(Q:Q,H6)+COUNTIF(R:R,H6)</f>
        <v>0</v>
      </c>
      <c r="J6" s="29">
        <f>I6/SUM($I$6:$I$8)</f>
        <v>0</v>
      </c>
      <c r="Q6" s="204"/>
      <c r="S6" s="225"/>
      <c r="T6" s="226"/>
      <c r="U6" s="227"/>
      <c r="V6" s="228"/>
      <c r="W6" s="225"/>
      <c r="X6" s="226"/>
      <c r="Y6" s="227"/>
      <c r="Z6" s="228"/>
      <c r="AF6" s="229">
        <v>3</v>
      </c>
      <c r="AG6" s="230" t="str">
        <f t="shared" si="0"/>
        <v/>
      </c>
      <c r="AH6" s="231" t="str">
        <f t="shared" si="1"/>
        <v/>
      </c>
      <c r="AI6" s="229">
        <v>3</v>
      </c>
      <c r="AJ6" s="230" t="str">
        <f t="shared" si="2"/>
        <v/>
      </c>
      <c r="AK6" s="232" t="str">
        <f t="shared" si="3"/>
        <v/>
      </c>
      <c r="AL6" s="229">
        <v>3</v>
      </c>
      <c r="AM6" s="230" t="str">
        <f t="shared" si="4"/>
        <v/>
      </c>
      <c r="AN6" s="230" t="str">
        <f t="shared" si="5"/>
        <v/>
      </c>
      <c r="AO6" s="229">
        <v>3</v>
      </c>
      <c r="AP6" s="230" t="str">
        <f t="shared" si="6"/>
        <v/>
      </c>
      <c r="AQ6" s="232" t="str">
        <f t="shared" si="7"/>
        <v/>
      </c>
    </row>
    <row r="7" spans="1:43" ht="15" customHeight="1" x14ac:dyDescent="0.25">
      <c r="A7" s="1"/>
      <c r="B7" s="1"/>
      <c r="C7" s="1"/>
      <c r="D7" s="1"/>
      <c r="E7" s="1"/>
      <c r="H7" s="52" t="s">
        <v>148</v>
      </c>
      <c r="I7" s="28">
        <f>COUNTIF(Q:Q,H7)+COUNTIF(R:R,H7)</f>
        <v>13</v>
      </c>
      <c r="J7" s="29">
        <f>I7/SUM($I$6:$I$8)</f>
        <v>1</v>
      </c>
      <c r="Q7" s="204"/>
      <c r="S7" s="225"/>
      <c r="T7" s="226"/>
      <c r="U7" s="227"/>
      <c r="V7" s="228"/>
      <c r="W7" s="225"/>
      <c r="X7" s="226"/>
      <c r="Y7" s="227"/>
      <c r="Z7" s="228"/>
      <c r="AF7" s="229">
        <v>4</v>
      </c>
      <c r="AG7" s="230" t="str">
        <f t="shared" si="0"/>
        <v/>
      </c>
      <c r="AH7" s="231" t="str">
        <f t="shared" si="1"/>
        <v/>
      </c>
      <c r="AI7" s="229">
        <v>4</v>
      </c>
      <c r="AJ7" s="230" t="str">
        <f t="shared" si="2"/>
        <v/>
      </c>
      <c r="AK7" s="232" t="str">
        <f t="shared" si="3"/>
        <v/>
      </c>
      <c r="AL7" s="229">
        <v>4</v>
      </c>
      <c r="AM7" s="230" t="str">
        <f t="shared" si="4"/>
        <v/>
      </c>
      <c r="AN7" s="230" t="str">
        <f t="shared" si="5"/>
        <v/>
      </c>
      <c r="AO7" s="229">
        <v>4</v>
      </c>
      <c r="AP7" s="230" t="str">
        <f t="shared" si="6"/>
        <v/>
      </c>
      <c r="AQ7" s="232" t="str">
        <f t="shared" si="7"/>
        <v/>
      </c>
    </row>
    <row r="8" spans="1:43" ht="15" customHeight="1" x14ac:dyDescent="0.25">
      <c r="A8" s="1"/>
      <c r="B8" s="1"/>
      <c r="C8" s="1"/>
      <c r="D8" s="1"/>
      <c r="E8" s="1"/>
      <c r="H8" s="52" t="s">
        <v>87</v>
      </c>
      <c r="I8" s="28">
        <f>COUNTIF(Q:Q,H8)+COUNTIF(R:R,H8)</f>
        <v>0</v>
      </c>
      <c r="J8" s="29">
        <f>I8/SUM($I$6:$I$8)</f>
        <v>0</v>
      </c>
      <c r="Q8" s="204"/>
      <c r="S8" s="225"/>
      <c r="T8" s="226"/>
      <c r="U8" s="227"/>
      <c r="V8" s="228"/>
      <c r="W8" s="225"/>
      <c r="X8" s="226"/>
      <c r="Y8" s="227"/>
      <c r="Z8" s="228"/>
      <c r="AF8" s="229">
        <v>5</v>
      </c>
      <c r="AG8" s="230" t="str">
        <f t="shared" si="0"/>
        <v/>
      </c>
      <c r="AH8" s="231" t="str">
        <f t="shared" si="1"/>
        <v/>
      </c>
      <c r="AI8" s="229">
        <v>5</v>
      </c>
      <c r="AJ8" s="230" t="str">
        <f t="shared" si="2"/>
        <v/>
      </c>
      <c r="AK8" s="232" t="str">
        <f t="shared" si="3"/>
        <v/>
      </c>
      <c r="AL8" s="229">
        <v>5</v>
      </c>
      <c r="AM8" s="230" t="str">
        <f t="shared" si="4"/>
        <v/>
      </c>
      <c r="AN8" s="230" t="str">
        <f t="shared" si="5"/>
        <v/>
      </c>
      <c r="AO8" s="229">
        <v>5</v>
      </c>
      <c r="AP8" s="230" t="str">
        <f t="shared" si="6"/>
        <v/>
      </c>
      <c r="AQ8" s="232" t="str">
        <f t="shared" si="7"/>
        <v/>
      </c>
    </row>
    <row r="9" spans="1:43" ht="15" customHeight="1" x14ac:dyDescent="0.25">
      <c r="A9" s="1"/>
      <c r="B9" s="1"/>
      <c r="C9" s="1"/>
      <c r="D9" s="1"/>
      <c r="E9" s="1"/>
      <c r="H9" s="1"/>
      <c r="I9" s="1"/>
      <c r="J9" s="1"/>
      <c r="Q9" s="204"/>
      <c r="S9" s="225"/>
      <c r="T9" s="226"/>
      <c r="U9" s="227"/>
      <c r="V9" s="228"/>
      <c r="W9" s="225"/>
      <c r="X9" s="226"/>
      <c r="Y9" s="227"/>
      <c r="Z9" s="228"/>
      <c r="AF9" s="229">
        <v>6</v>
      </c>
      <c r="AG9" s="230" t="str">
        <f t="shared" si="0"/>
        <v/>
      </c>
      <c r="AH9" s="231" t="str">
        <f t="shared" si="1"/>
        <v/>
      </c>
      <c r="AI9" s="229">
        <v>6</v>
      </c>
      <c r="AJ9" s="230" t="str">
        <f t="shared" si="2"/>
        <v/>
      </c>
      <c r="AK9" s="232" t="str">
        <f t="shared" si="3"/>
        <v/>
      </c>
      <c r="AL9" s="229">
        <v>6</v>
      </c>
      <c r="AM9" s="230" t="str">
        <f t="shared" si="4"/>
        <v/>
      </c>
      <c r="AN9" s="230" t="str">
        <f t="shared" si="5"/>
        <v/>
      </c>
      <c r="AO9" s="229">
        <v>6</v>
      </c>
      <c r="AP9" s="230" t="str">
        <f t="shared" si="6"/>
        <v/>
      </c>
      <c r="AQ9" s="232" t="str">
        <f t="shared" si="7"/>
        <v/>
      </c>
    </row>
    <row r="10" spans="1:43" ht="15" customHeight="1" x14ac:dyDescent="0.25">
      <c r="A10" s="1"/>
      <c r="B10" s="1"/>
      <c r="C10" s="1"/>
      <c r="D10" s="1"/>
      <c r="E10" s="1"/>
      <c r="H10" s="43" t="s">
        <v>161</v>
      </c>
      <c r="I10" s="44"/>
      <c r="J10" s="45"/>
      <c r="Q10" s="204"/>
      <c r="S10" s="225"/>
      <c r="T10" s="226"/>
      <c r="U10" s="227"/>
      <c r="V10" s="228"/>
      <c r="W10" s="225"/>
      <c r="X10" s="226"/>
      <c r="Y10" s="227"/>
      <c r="Z10" s="228"/>
      <c r="AF10" s="229">
        <v>7</v>
      </c>
      <c r="AG10" s="230" t="str">
        <f t="shared" si="0"/>
        <v/>
      </c>
      <c r="AH10" s="231" t="str">
        <f t="shared" si="1"/>
        <v/>
      </c>
      <c r="AI10" s="229">
        <v>7</v>
      </c>
      <c r="AJ10" s="230" t="str">
        <f t="shared" si="2"/>
        <v/>
      </c>
      <c r="AK10" s="232" t="str">
        <f t="shared" si="3"/>
        <v/>
      </c>
      <c r="AL10" s="229">
        <v>7</v>
      </c>
      <c r="AM10" s="230" t="str">
        <f t="shared" si="4"/>
        <v/>
      </c>
      <c r="AN10" s="230" t="str">
        <f t="shared" si="5"/>
        <v/>
      </c>
      <c r="AO10" s="229">
        <v>7</v>
      </c>
      <c r="AP10" s="230" t="str">
        <f t="shared" si="6"/>
        <v/>
      </c>
      <c r="AQ10" s="232" t="str">
        <f t="shared" si="7"/>
        <v/>
      </c>
    </row>
    <row r="11" spans="1:43" ht="15" customHeight="1" x14ac:dyDescent="0.25">
      <c r="A11" s="1"/>
      <c r="B11" s="1"/>
      <c r="C11" s="1"/>
      <c r="D11" s="1"/>
      <c r="E11" s="1"/>
      <c r="H11" s="52" t="s">
        <v>149</v>
      </c>
      <c r="I11" s="28">
        <f>COUNTIF($F$24:$F$47,H11)</f>
        <v>0</v>
      </c>
      <c r="J11" s="29">
        <f>I11/4</f>
        <v>0</v>
      </c>
      <c r="Q11" s="204"/>
      <c r="S11" s="225"/>
      <c r="T11" s="226"/>
      <c r="U11" s="227"/>
      <c r="V11" s="228"/>
      <c r="W11" s="225"/>
      <c r="X11" s="226"/>
      <c r="Y11" s="227"/>
      <c r="Z11" s="228"/>
      <c r="AF11" s="229">
        <v>8</v>
      </c>
      <c r="AG11" s="230" t="str">
        <f t="shared" si="0"/>
        <v/>
      </c>
      <c r="AH11" s="231" t="str">
        <f t="shared" si="1"/>
        <v/>
      </c>
      <c r="AI11" s="229">
        <v>8</v>
      </c>
      <c r="AJ11" s="230" t="str">
        <f t="shared" si="2"/>
        <v/>
      </c>
      <c r="AK11" s="232" t="str">
        <f t="shared" si="3"/>
        <v/>
      </c>
      <c r="AL11" s="229">
        <v>8</v>
      </c>
      <c r="AM11" s="230" t="str">
        <f t="shared" si="4"/>
        <v/>
      </c>
      <c r="AN11" s="230" t="str">
        <f t="shared" si="5"/>
        <v/>
      </c>
      <c r="AO11" s="229">
        <v>8</v>
      </c>
      <c r="AP11" s="230" t="str">
        <f t="shared" si="6"/>
        <v/>
      </c>
      <c r="AQ11" s="232" t="str">
        <f t="shared" si="7"/>
        <v/>
      </c>
    </row>
    <row r="12" spans="1:43" ht="15" customHeight="1" x14ac:dyDescent="0.3">
      <c r="A12" s="1"/>
      <c r="B12" s="5"/>
      <c r="C12" s="5"/>
      <c r="D12" s="1"/>
      <c r="E12" s="1"/>
      <c r="H12" s="52" t="s">
        <v>150</v>
      </c>
      <c r="I12" s="28">
        <f>COUNTIF($F$24:$F$47,H12)</f>
        <v>0</v>
      </c>
      <c r="J12" s="29">
        <f>I12/4</f>
        <v>0</v>
      </c>
      <c r="Q12" s="204"/>
      <c r="S12" s="225"/>
      <c r="T12" s="226"/>
      <c r="U12" s="227"/>
      <c r="V12" s="228"/>
      <c r="W12" s="225"/>
      <c r="X12" s="226"/>
      <c r="Y12" s="227"/>
      <c r="Z12" s="228"/>
      <c r="AF12" s="229">
        <v>9</v>
      </c>
      <c r="AG12" s="230" t="str">
        <f t="shared" si="0"/>
        <v/>
      </c>
      <c r="AH12" s="231" t="str">
        <f t="shared" si="1"/>
        <v/>
      </c>
      <c r="AI12" s="229">
        <v>9</v>
      </c>
      <c r="AJ12" s="230" t="str">
        <f t="shared" si="2"/>
        <v/>
      </c>
      <c r="AK12" s="232" t="str">
        <f t="shared" si="3"/>
        <v/>
      </c>
      <c r="AL12" s="229">
        <v>9</v>
      </c>
      <c r="AM12" s="230" t="str">
        <f t="shared" si="4"/>
        <v/>
      </c>
      <c r="AN12" s="230" t="str">
        <f t="shared" si="5"/>
        <v/>
      </c>
      <c r="AO12" s="229">
        <v>9</v>
      </c>
      <c r="AP12" s="230" t="str">
        <f t="shared" si="6"/>
        <v/>
      </c>
      <c r="AQ12" s="232" t="str">
        <f t="shared" si="7"/>
        <v/>
      </c>
    </row>
    <row r="13" spans="1:43" ht="15" customHeight="1" x14ac:dyDescent="0.3">
      <c r="A13" s="1"/>
      <c r="B13" s="5"/>
      <c r="C13" s="1"/>
      <c r="D13" s="1"/>
      <c r="E13" s="1"/>
      <c r="H13" s="1"/>
      <c r="I13" s="1"/>
      <c r="J13" s="25"/>
      <c r="Q13" s="204"/>
      <c r="S13" s="225"/>
      <c r="T13" s="226"/>
      <c r="U13" s="227"/>
      <c r="V13" s="228"/>
      <c r="W13" s="225"/>
      <c r="X13" s="226"/>
      <c r="Y13" s="227"/>
      <c r="Z13" s="228"/>
      <c r="AF13" s="229">
        <v>10</v>
      </c>
      <c r="AG13" s="230" t="str">
        <f t="shared" si="0"/>
        <v/>
      </c>
      <c r="AH13" s="231" t="str">
        <f t="shared" si="1"/>
        <v/>
      </c>
      <c r="AI13" s="229">
        <v>10</v>
      </c>
      <c r="AJ13" s="230" t="str">
        <f t="shared" si="2"/>
        <v/>
      </c>
      <c r="AK13" s="232" t="str">
        <f t="shared" si="3"/>
        <v/>
      </c>
      <c r="AL13" s="229">
        <v>10</v>
      </c>
      <c r="AM13" s="230" t="str">
        <f t="shared" si="4"/>
        <v/>
      </c>
      <c r="AN13" s="230" t="str">
        <f t="shared" si="5"/>
        <v/>
      </c>
      <c r="AO13" s="229">
        <v>10</v>
      </c>
      <c r="AP13" s="230" t="str">
        <f t="shared" si="6"/>
        <v/>
      </c>
      <c r="AQ13" s="232" t="str">
        <f t="shared" si="7"/>
        <v/>
      </c>
    </row>
    <row r="14" spans="1:43" ht="15" customHeight="1" thickBot="1" x14ac:dyDescent="0.35">
      <c r="A14" s="1"/>
      <c r="B14" s="5"/>
      <c r="C14" s="1"/>
      <c r="D14" s="1"/>
      <c r="E14" s="1"/>
      <c r="G14" s="81"/>
      <c r="H14" s="43" t="s">
        <v>666</v>
      </c>
      <c r="I14" s="44"/>
      <c r="J14" s="45"/>
      <c r="Q14" s="204"/>
      <c r="S14" s="225"/>
      <c r="T14" s="226"/>
      <c r="U14" s="227"/>
      <c r="V14" s="228"/>
      <c r="W14" s="225"/>
      <c r="X14" s="226"/>
      <c r="Y14" s="227"/>
      <c r="Z14" s="228"/>
    </row>
    <row r="15" spans="1:43" ht="15" hidden="1" customHeight="1" x14ac:dyDescent="0.3">
      <c r="A15" s="1"/>
      <c r="B15" s="5"/>
      <c r="C15" s="1"/>
      <c r="D15" s="1"/>
      <c r="E15" s="1"/>
      <c r="G15" s="266" t="s">
        <v>667</v>
      </c>
      <c r="H15" s="52" t="s">
        <v>62</v>
      </c>
      <c r="I15" s="28">
        <f>COUNTIFS($H$24:$H$48,"Vorabbewertung",$I$24:$I$48,H15)</f>
        <v>0</v>
      </c>
      <c r="J15" s="29">
        <f t="shared" ref="J15:J20" si="8">I15/4</f>
        <v>0</v>
      </c>
      <c r="Q15" s="204"/>
      <c r="S15" s="225"/>
      <c r="T15" s="226"/>
      <c r="U15" s="227"/>
      <c r="V15" s="228"/>
      <c r="W15" s="225"/>
      <c r="X15" s="226"/>
      <c r="Y15" s="227"/>
      <c r="Z15" s="228"/>
    </row>
    <row r="16" spans="1:43" ht="15" hidden="1" customHeight="1" x14ac:dyDescent="0.3">
      <c r="A16" s="1"/>
      <c r="B16" s="5"/>
      <c r="C16" s="1"/>
      <c r="D16" s="1"/>
      <c r="E16" s="1"/>
      <c r="G16" s="266"/>
      <c r="H16" s="52" t="s">
        <v>66</v>
      </c>
      <c r="I16" s="28">
        <f>COUNTIFS($H$24:$H$48,"Vorabbewertung",$I$24:$I$48,H16)</f>
        <v>0</v>
      </c>
      <c r="J16" s="29">
        <f t="shared" si="8"/>
        <v>0</v>
      </c>
      <c r="Q16" s="204"/>
      <c r="S16" s="225"/>
      <c r="T16" s="226"/>
      <c r="U16" s="227"/>
      <c r="V16" s="228"/>
      <c r="W16" s="225"/>
      <c r="X16" s="226"/>
      <c r="Y16" s="227"/>
      <c r="Z16" s="228"/>
    </row>
    <row r="17" spans="1:43" ht="15" hidden="1" customHeight="1" thickBot="1" x14ac:dyDescent="0.35">
      <c r="A17" s="1"/>
      <c r="B17" s="5"/>
      <c r="C17" s="5"/>
      <c r="D17" s="1"/>
      <c r="E17" s="1"/>
      <c r="G17" s="266"/>
      <c r="H17" s="67" t="s">
        <v>65</v>
      </c>
      <c r="I17" s="68">
        <f>COUNTIFS($H$24:$H$48,"Vorabbewertung",$I$24:$I$48,H17)</f>
        <v>0</v>
      </c>
      <c r="J17" s="69">
        <f t="shared" si="8"/>
        <v>0</v>
      </c>
      <c r="K17" s="1"/>
      <c r="Q17" s="204"/>
      <c r="S17" s="225"/>
      <c r="T17" s="226"/>
      <c r="U17" s="227"/>
      <c r="V17" s="228"/>
      <c r="W17" s="225"/>
      <c r="X17" s="226"/>
      <c r="Y17" s="227"/>
      <c r="Z17" s="228"/>
    </row>
    <row r="18" spans="1:43" ht="15" customHeight="1" x14ac:dyDescent="0.3">
      <c r="A18" s="1"/>
      <c r="B18" s="5"/>
      <c r="C18" s="5"/>
      <c r="D18" s="1"/>
      <c r="E18" s="1"/>
      <c r="G18" s="266" t="s">
        <v>400</v>
      </c>
      <c r="H18" s="102" t="s">
        <v>62</v>
      </c>
      <c r="I18" s="103">
        <f>COUNTIFS($H$24:$H$48,"Auditbericht",$I$24:$I$48,H18)</f>
        <v>0</v>
      </c>
      <c r="J18" s="104">
        <f t="shared" si="8"/>
        <v>0</v>
      </c>
      <c r="K18" s="1"/>
      <c r="Q18" s="204"/>
      <c r="S18" s="225"/>
      <c r="T18" s="226"/>
      <c r="U18" s="227"/>
      <c r="V18" s="228"/>
      <c r="W18" s="225"/>
      <c r="X18" s="226"/>
      <c r="Y18" s="227"/>
      <c r="Z18" s="228"/>
    </row>
    <row r="19" spans="1:43" ht="15" customHeight="1" x14ac:dyDescent="0.3">
      <c r="A19" s="1"/>
      <c r="B19" s="5"/>
      <c r="C19" s="5"/>
      <c r="D19" s="1"/>
      <c r="E19" s="1"/>
      <c r="G19" s="266"/>
      <c r="H19" s="52" t="s">
        <v>66</v>
      </c>
      <c r="I19" s="28">
        <f>COUNTIFS($H$24:$H$48,"Auditbericht",$I$24:$I$48,H19)</f>
        <v>0</v>
      </c>
      <c r="J19" s="29">
        <f t="shared" si="8"/>
        <v>0</v>
      </c>
      <c r="K19" s="1"/>
      <c r="Q19" s="204"/>
      <c r="S19" s="225"/>
      <c r="T19" s="226"/>
      <c r="U19" s="227"/>
      <c r="V19" s="228"/>
      <c r="W19" s="225"/>
      <c r="X19" s="226"/>
      <c r="Y19" s="227"/>
      <c r="Z19" s="228"/>
    </row>
    <row r="20" spans="1:43" ht="15" customHeight="1" x14ac:dyDescent="0.3">
      <c r="A20" s="1"/>
      <c r="B20" s="5"/>
      <c r="C20" s="5"/>
      <c r="D20" s="1"/>
      <c r="E20" s="1"/>
      <c r="G20" s="298"/>
      <c r="H20" s="52" t="s">
        <v>65</v>
      </c>
      <c r="I20" s="28">
        <f>COUNTIFS($H$24:$H$48,"Auditbericht",$I$24:$I$48,H20)</f>
        <v>0</v>
      </c>
      <c r="J20" s="29">
        <f t="shared" si="8"/>
        <v>0</v>
      </c>
      <c r="K20" s="1"/>
      <c r="Q20" s="204"/>
      <c r="S20" s="225"/>
      <c r="T20" s="226"/>
      <c r="U20" s="227"/>
      <c r="V20" s="228"/>
      <c r="W20" s="225"/>
      <c r="X20" s="226"/>
      <c r="Y20" s="227"/>
      <c r="Z20" s="228"/>
    </row>
    <row r="21" spans="1:43" ht="15" customHeight="1" x14ac:dyDescent="0.3">
      <c r="A21" s="1"/>
      <c r="B21" s="5" t="s">
        <v>128</v>
      </c>
      <c r="C21" s="5"/>
      <c r="D21" s="1"/>
      <c r="E21" s="521"/>
      <c r="F21" s="521"/>
      <c r="G21" s="521"/>
      <c r="H21" s="59"/>
      <c r="I21" s="54"/>
      <c r="J21" s="60"/>
      <c r="K21" s="1"/>
      <c r="Q21" s="204"/>
      <c r="S21" s="225"/>
      <c r="T21" s="226"/>
      <c r="U21" s="227"/>
      <c r="V21" s="228"/>
      <c r="W21" s="225"/>
      <c r="X21" s="226"/>
      <c r="Y21" s="227"/>
      <c r="Z21" s="228"/>
    </row>
    <row r="22" spans="1:43" ht="30" customHeight="1" x14ac:dyDescent="0.3">
      <c r="A22" s="1"/>
      <c r="B22" s="519"/>
      <c r="C22" s="519"/>
      <c r="D22" s="519"/>
      <c r="E22" s="520" t="s">
        <v>200</v>
      </c>
      <c r="F22" s="520"/>
      <c r="G22" s="520"/>
      <c r="H22" s="520" t="s">
        <v>668</v>
      </c>
      <c r="I22" s="520"/>
      <c r="J22" s="520"/>
      <c r="K22" s="1"/>
      <c r="Q22" s="204"/>
      <c r="S22" s="225"/>
      <c r="T22" s="226"/>
      <c r="U22" s="227"/>
      <c r="V22" s="228"/>
      <c r="W22" s="225"/>
      <c r="X22" s="226"/>
      <c r="Y22" s="227"/>
      <c r="Z22" s="228"/>
    </row>
    <row r="23" spans="1:43" x14ac:dyDescent="0.25">
      <c r="A23" s="1"/>
      <c r="B23" s="511" t="s">
        <v>99</v>
      </c>
      <c r="C23" s="512"/>
      <c r="D23" s="512"/>
      <c r="E23" s="432" t="s">
        <v>19</v>
      </c>
      <c r="F23" s="433"/>
      <c r="G23" s="299" t="s">
        <v>18</v>
      </c>
      <c r="H23" s="513" t="s">
        <v>326</v>
      </c>
      <c r="I23" s="388"/>
      <c r="J23" s="76" t="s">
        <v>325</v>
      </c>
      <c r="K23" s="13"/>
      <c r="L23" s="1"/>
      <c r="M23" s="1"/>
      <c r="N23" s="1"/>
      <c r="O23" s="1"/>
      <c r="Q23" s="204"/>
      <c r="S23" s="225"/>
      <c r="T23" s="226"/>
      <c r="U23" s="227"/>
      <c r="V23" s="228"/>
      <c r="W23" s="225"/>
      <c r="X23" s="226"/>
      <c r="Y23" s="227"/>
      <c r="Z23" s="228"/>
    </row>
    <row r="24" spans="1:43" ht="66" customHeight="1" thickBot="1" x14ac:dyDescent="0.3">
      <c r="A24" s="1"/>
      <c r="B24" s="514" t="s">
        <v>292</v>
      </c>
      <c r="C24" s="515"/>
      <c r="D24" s="517">
        <v>440</v>
      </c>
      <c r="E24" s="507" t="str">
        <f>IF(OR(E27="",E33="",E39="",E45=""),"",E27+E33+E39+E45)</f>
        <v/>
      </c>
      <c r="F24" s="384" t="str">
        <f>IF(ISNUMBER(D24),IF(E24&lt;&gt;"",IF(E24&gt;=D24,"Anforderung erfüllt","Anforderung nicht erfüllt"),"Bitte Eingriffszahlen unten vollständig ausfüllen"),"")</f>
        <v>Bitte Eingriffszahlen unten vollständig ausfüllen</v>
      </c>
      <c r="G24" s="468"/>
      <c r="H24" s="105" t="s">
        <v>182</v>
      </c>
      <c r="I24" s="297"/>
      <c r="J24" s="75"/>
      <c r="K24" s="300"/>
      <c r="L24" s="1"/>
      <c r="M24" s="1"/>
      <c r="N24" s="1"/>
      <c r="O24" s="1"/>
      <c r="P24" s="211" t="s">
        <v>20</v>
      </c>
      <c r="Q24" s="204" t="str">
        <f>IF(OR(AND(F24="Anforderung nicht erfüllt",G24=""),E24=""),"nicht bearbeitet","bearbeitet")</f>
        <v>nicht bearbeitet</v>
      </c>
      <c r="R24" s="207" t="str">
        <f>IF(I24="","nicht bearbeitet",IF(I24="erfüllt","bearbeitet",IF(OR(I24="Abweichung",I24="Hinweis"),IF(J24="","teilweise bearbeitet","bearbeitet"))))</f>
        <v>nicht bearbeitet</v>
      </c>
      <c r="S24" s="229" t="str">
        <f t="shared" ref="S24:S44" si="9">IF(AND($H24="Vorabbewertung",$I24="Hinweis"),"Hinweis",IF(AND($H24="Vorabbewertung",$I24="Abweichung"),"Abweichung",""))</f>
        <v/>
      </c>
      <c r="T24" s="234" t="str">
        <f>IF(S24&lt;&gt;"",CONCATENATE(S24," ",COUNTIF($S$1:S23,S24)+1),"")</f>
        <v/>
      </c>
      <c r="U24" s="230" t="str">
        <f>IF(S24&lt;&gt;"",$P24,"")</f>
        <v/>
      </c>
      <c r="V24" s="232" t="str">
        <f>IF(S24&lt;&gt;"",$J24,"")</f>
        <v/>
      </c>
      <c r="W24" s="229" t="str">
        <f t="shared" ref="W24:W44" si="10">IF(AND($H24="Auditbericht",$I24="Hinweis"),"Hinweis",IF(AND($H24="Auditbericht",$I24="Abweichung"),"Abweichung",""))</f>
        <v/>
      </c>
      <c r="X24" s="234" t="str">
        <f>IF(W24&lt;&gt;"",CONCATENATE(W24," ",COUNTIF(W$1:W23,W24)+1),"")</f>
        <v/>
      </c>
      <c r="Y24" s="230" t="str">
        <f>IF(W24&lt;&gt;"",$P24,"")</f>
        <v/>
      </c>
      <c r="Z24" s="232" t="str">
        <f>IF(W24&lt;&gt;"",$J24,"")</f>
        <v/>
      </c>
    </row>
    <row r="25" spans="1:43" ht="75.75" customHeight="1" thickTop="1" thickBot="1" x14ac:dyDescent="0.3">
      <c r="A25" s="1"/>
      <c r="B25" s="516"/>
      <c r="C25" s="515"/>
      <c r="D25" s="518"/>
      <c r="E25" s="507"/>
      <c r="F25" s="384"/>
      <c r="G25" s="468"/>
      <c r="H25" s="105" t="s">
        <v>183</v>
      </c>
      <c r="I25" s="297"/>
      <c r="J25" s="301"/>
      <c r="K25" s="300"/>
      <c r="L25" s="1"/>
      <c r="M25" s="302"/>
      <c r="N25" s="1"/>
      <c r="O25" s="1"/>
      <c r="P25" s="211" t="s">
        <v>20</v>
      </c>
      <c r="Q25" s="204"/>
      <c r="R25" s="207" t="str">
        <f>IF(I25="","nicht bearbeitet",IF(I25="erfüllt","bearbeitet",IF(OR(I25="Abweichung",I25="Hinweis"),IF(J25="","teilweise bearbeitet","bearbeitet"))))</f>
        <v>nicht bearbeitet</v>
      </c>
      <c r="S25" s="229" t="str">
        <f t="shared" si="9"/>
        <v/>
      </c>
      <c r="T25" s="234" t="str">
        <f>IF(S25&lt;&gt;"",CONCATENATE(S25," ",COUNTIF($S$1:S24,S25)+1),"")</f>
        <v/>
      </c>
      <c r="U25" s="230" t="str">
        <f t="shared" ref="U25" si="11">IF(S25&lt;&gt;"",$P25,"")</f>
        <v/>
      </c>
      <c r="V25" s="232" t="str">
        <f t="shared" ref="V25" si="12">IF(S25&lt;&gt;"",$J25,"")</f>
        <v/>
      </c>
      <c r="W25" s="229" t="str">
        <f t="shared" si="10"/>
        <v/>
      </c>
      <c r="X25" s="234" t="str">
        <f>IF(W25&lt;&gt;"",CONCATENATE(W25," ",COUNTIF(W$1:W24,W25)+1),"")</f>
        <v/>
      </c>
      <c r="Y25" s="230" t="str">
        <f t="shared" ref="Y25" si="13">IF(W25&lt;&gt;"",$P25,"")</f>
        <v/>
      </c>
      <c r="Z25" s="232" t="str">
        <f t="shared" ref="Z25" si="14">IF(W25&lt;&gt;"",$J25,"")</f>
        <v/>
      </c>
    </row>
    <row r="26" spans="1:43" ht="20.100000000000001" customHeight="1" thickTop="1" x14ac:dyDescent="0.25">
      <c r="A26" s="1"/>
      <c r="C26" s="48"/>
      <c r="D26" s="303"/>
      <c r="E26" s="108"/>
      <c r="F26" s="304"/>
      <c r="G26" s="305"/>
      <c r="H26" s="306"/>
      <c r="I26" s="307"/>
      <c r="J26" s="308"/>
      <c r="K26" s="1"/>
      <c r="L26" s="1"/>
      <c r="M26" s="1"/>
      <c r="N26" s="1"/>
      <c r="O26" s="1"/>
      <c r="P26" s="235"/>
      <c r="Q26" s="205"/>
      <c r="R26" s="236"/>
      <c r="S26" s="237"/>
      <c r="T26" s="238"/>
      <c r="U26" s="235"/>
      <c r="V26" s="239"/>
      <c r="W26" s="237"/>
      <c r="X26" s="238"/>
      <c r="Y26" s="235"/>
      <c r="Z26" s="239"/>
    </row>
    <row r="27" spans="1:43" s="207" customFormat="1" ht="66" customHeight="1" x14ac:dyDescent="0.25">
      <c r="A27" s="1"/>
      <c r="B27" s="413" t="s">
        <v>131</v>
      </c>
      <c r="C27" s="359"/>
      <c r="D27" s="509">
        <v>60</v>
      </c>
      <c r="E27" s="507" t="str">
        <f>IF(OR(E29="",E30="",E31="",E32=""),"",SUM(E29:E32))</f>
        <v/>
      </c>
      <c r="F27" s="384" t="str">
        <f>IF(ISNUMBER(D27),IF(E27&lt;&gt;"",IF(E27&gt;=D27,"Anforderung erfüllt","Anforderung nicht erfüllt"),"Bitte Eingriffszahlen unten vollständig ausfüllen"),"")</f>
        <v>Bitte Eingriffszahlen unten vollständig ausfüllen</v>
      </c>
      <c r="G27" s="468"/>
      <c r="H27" s="105" t="s">
        <v>182</v>
      </c>
      <c r="I27" s="297"/>
      <c r="J27" s="75"/>
      <c r="K27" s="300"/>
      <c r="L27" s="1"/>
      <c r="M27" s="1"/>
      <c r="N27" s="1"/>
      <c r="O27" s="1"/>
      <c r="P27" s="246" t="s">
        <v>332</v>
      </c>
      <c r="Q27" s="204" t="str">
        <f t="shared" ref="Q27" si="15">IF(OR(AND(F27="Anforderung nicht erfüllt",G27=""),E27=""),"nicht bearbeitet","bearbeitet")</f>
        <v>nicht bearbeitet</v>
      </c>
      <c r="R27" s="207" t="str">
        <f>IF(I27="","nicht bearbeitet",IF(I27="erfüllt","bearbeitet",IF(OR(I27="Abweichung",I27="Hinweis"),IF(J27="","teilweise bearbeitet","bearbeitet"))))</f>
        <v>nicht bearbeitet</v>
      </c>
      <c r="S27" s="229" t="str">
        <f t="shared" si="9"/>
        <v/>
      </c>
      <c r="T27" s="234" t="str">
        <f>IF(S27&lt;&gt;"",CONCATENATE(S27," ",COUNTIF($S$1:S26,S27)+1),"")</f>
        <v/>
      </c>
      <c r="U27" s="230" t="str">
        <f>IF(S27&lt;&gt;"",$P27,"")</f>
        <v/>
      </c>
      <c r="V27" s="232" t="str">
        <f>IF(S27&lt;&gt;"",$J27,"")</f>
        <v/>
      </c>
      <c r="W27" s="229" t="str">
        <f t="shared" si="10"/>
        <v/>
      </c>
      <c r="X27" s="234" t="str">
        <f>IF(W27&lt;&gt;"",CONCATENATE(W27," ",COUNTIF(W$1:W26,W27)+1),"")</f>
        <v/>
      </c>
      <c r="Y27" s="230" t="str">
        <f>IF(W27&lt;&gt;"",$P27,"")</f>
        <v/>
      </c>
      <c r="Z27" s="232" t="str">
        <f>IF(W27&lt;&gt;"",$J27,"")</f>
        <v/>
      </c>
      <c r="AA27" s="339"/>
      <c r="AB27" s="339"/>
      <c r="AC27" s="339"/>
      <c r="AD27" s="339"/>
      <c r="AE27" s="339"/>
      <c r="AO27" s="233"/>
      <c r="AP27" s="233"/>
      <c r="AQ27" s="233"/>
    </row>
    <row r="28" spans="1:43" s="207" customFormat="1" ht="75.75" customHeight="1" x14ac:dyDescent="0.25">
      <c r="A28" s="1"/>
      <c r="B28" s="413"/>
      <c r="C28" s="359"/>
      <c r="D28" s="510"/>
      <c r="E28" s="507"/>
      <c r="F28" s="384"/>
      <c r="G28" s="468"/>
      <c r="H28" s="105" t="s">
        <v>183</v>
      </c>
      <c r="I28" s="297"/>
      <c r="J28" s="301"/>
      <c r="K28" s="300"/>
      <c r="L28" s="1"/>
      <c r="M28" s="1"/>
      <c r="N28" s="1"/>
      <c r="O28" s="1"/>
      <c r="P28" s="246" t="s">
        <v>332</v>
      </c>
      <c r="Q28" s="204"/>
      <c r="R28" s="207" t="str">
        <f>IF(I28="","nicht bearbeitet",IF(I28="erfüllt","bearbeitet",IF(OR(I28="Abweichung",I28="Hinweis"),IF(J28="","teilweise bearbeitet","bearbeitet"))))</f>
        <v>nicht bearbeitet</v>
      </c>
      <c r="S28" s="229" t="str">
        <f t="shared" si="9"/>
        <v/>
      </c>
      <c r="T28" s="234" t="str">
        <f>IF(S28&lt;&gt;"",CONCATENATE(S28," ",COUNTIF($S$1:S27,S28)+1),"")</f>
        <v/>
      </c>
      <c r="U28" s="230" t="str">
        <f t="shared" ref="U28" si="16">IF(S28&lt;&gt;"",$P28,"")</f>
        <v/>
      </c>
      <c r="V28" s="232" t="str">
        <f t="shared" ref="V28" si="17">IF(S28&lt;&gt;"",$J28,"")</f>
        <v/>
      </c>
      <c r="W28" s="229" t="str">
        <f t="shared" si="10"/>
        <v/>
      </c>
      <c r="X28" s="234" t="str">
        <f>IF(W28&lt;&gt;"",CONCATENATE(W28," ",COUNTIF(W$1:W27,W28)+1),"")</f>
        <v/>
      </c>
      <c r="Y28" s="230" t="str">
        <f t="shared" ref="Y28" si="18">IF(W28&lt;&gt;"",$P28,"")</f>
        <v/>
      </c>
      <c r="Z28" s="232" t="str">
        <f t="shared" ref="Z28" si="19">IF(W28&lt;&gt;"",$J28,"")</f>
        <v/>
      </c>
      <c r="AA28" s="339"/>
      <c r="AB28" s="339"/>
      <c r="AC28" s="339"/>
      <c r="AD28" s="339"/>
      <c r="AE28" s="339"/>
      <c r="AO28" s="233"/>
      <c r="AP28" s="233"/>
      <c r="AQ28" s="233"/>
    </row>
    <row r="29" spans="1:43" s="207" customFormat="1" ht="33" customHeight="1" x14ac:dyDescent="0.25">
      <c r="A29" s="1"/>
      <c r="B29" s="502" t="s">
        <v>294</v>
      </c>
      <c r="C29" s="503"/>
      <c r="D29" s="309" t="s">
        <v>347</v>
      </c>
      <c r="E29" s="340"/>
      <c r="F29" s="310"/>
      <c r="G29" s="310"/>
      <c r="H29" s="311"/>
      <c r="I29" s="312"/>
      <c r="J29" s="313"/>
      <c r="K29" s="300"/>
      <c r="L29" s="1"/>
      <c r="M29" s="1"/>
      <c r="N29" s="1"/>
      <c r="O29" s="1"/>
      <c r="P29" s="256"/>
      <c r="Q29" s="257"/>
      <c r="R29" s="258"/>
      <c r="S29" s="259"/>
      <c r="T29" s="260"/>
      <c r="U29" s="261"/>
      <c r="V29" s="262"/>
      <c r="W29" s="259"/>
      <c r="X29" s="260"/>
      <c r="Y29" s="261"/>
      <c r="Z29" s="262"/>
      <c r="AA29" s="339"/>
      <c r="AB29" s="339"/>
      <c r="AC29" s="339"/>
      <c r="AD29" s="339"/>
      <c r="AE29" s="339"/>
      <c r="AO29" s="233"/>
      <c r="AP29" s="233"/>
      <c r="AQ29" s="233"/>
    </row>
    <row r="30" spans="1:43" s="207" customFormat="1" ht="33" customHeight="1" x14ac:dyDescent="0.25">
      <c r="A30" s="1"/>
      <c r="B30" s="504"/>
      <c r="C30" s="505"/>
      <c r="D30" s="309" t="s">
        <v>348</v>
      </c>
      <c r="E30" s="340"/>
      <c r="F30" s="310"/>
      <c r="G30" s="310"/>
      <c r="H30" s="311"/>
      <c r="I30" s="312"/>
      <c r="J30" s="313"/>
      <c r="K30" s="300"/>
      <c r="L30" s="1"/>
      <c r="M30" s="1"/>
      <c r="N30" s="1"/>
      <c r="O30" s="1"/>
      <c r="P30" s="256"/>
      <c r="Q30" s="257"/>
      <c r="R30" s="258"/>
      <c r="S30" s="259"/>
      <c r="T30" s="260"/>
      <c r="U30" s="261"/>
      <c r="V30" s="262"/>
      <c r="W30" s="259"/>
      <c r="X30" s="260"/>
      <c r="Y30" s="261"/>
      <c r="Z30" s="262"/>
      <c r="AA30" s="339"/>
      <c r="AB30" s="339"/>
      <c r="AC30" s="339"/>
      <c r="AD30" s="339"/>
      <c r="AE30" s="339"/>
      <c r="AO30" s="233"/>
      <c r="AP30" s="233"/>
      <c r="AQ30" s="233"/>
    </row>
    <row r="31" spans="1:43" s="207" customFormat="1" ht="33" customHeight="1" x14ac:dyDescent="0.25">
      <c r="A31" s="1"/>
      <c r="B31" s="502" t="s">
        <v>293</v>
      </c>
      <c r="C31" s="503"/>
      <c r="D31" s="309" t="s">
        <v>347</v>
      </c>
      <c r="E31" s="340"/>
      <c r="F31" s="310"/>
      <c r="G31" s="310"/>
      <c r="H31" s="311"/>
      <c r="I31" s="312"/>
      <c r="J31" s="313"/>
      <c r="K31" s="300"/>
      <c r="L31" s="1"/>
      <c r="M31" s="1"/>
      <c r="N31" s="1"/>
      <c r="O31" s="1"/>
      <c r="P31" s="256"/>
      <c r="Q31" s="257"/>
      <c r="R31" s="258"/>
      <c r="S31" s="259"/>
      <c r="T31" s="260"/>
      <c r="U31" s="261"/>
      <c r="V31" s="262"/>
      <c r="W31" s="259"/>
      <c r="X31" s="260"/>
      <c r="Y31" s="261"/>
      <c r="Z31" s="262"/>
      <c r="AA31" s="339"/>
      <c r="AB31" s="339"/>
      <c r="AC31" s="339"/>
      <c r="AD31" s="339"/>
      <c r="AE31" s="339"/>
      <c r="AO31" s="233"/>
      <c r="AP31" s="233"/>
      <c r="AQ31" s="233"/>
    </row>
    <row r="32" spans="1:43" s="207" customFormat="1" ht="33" customHeight="1" x14ac:dyDescent="0.25">
      <c r="A32" s="1"/>
      <c r="B32" s="504"/>
      <c r="C32" s="505"/>
      <c r="D32" s="309" t="s">
        <v>348</v>
      </c>
      <c r="E32" s="340"/>
      <c r="F32" s="310"/>
      <c r="G32" s="310"/>
      <c r="H32" s="311"/>
      <c r="I32" s="312"/>
      <c r="J32" s="313"/>
      <c r="K32" s="300"/>
      <c r="L32" s="1"/>
      <c r="M32" s="1"/>
      <c r="N32" s="1"/>
      <c r="O32" s="1"/>
      <c r="P32" s="256"/>
      <c r="Q32" s="257"/>
      <c r="R32" s="258"/>
      <c r="S32" s="259"/>
      <c r="T32" s="260"/>
      <c r="U32" s="261"/>
      <c r="V32" s="262"/>
      <c r="W32" s="259"/>
      <c r="X32" s="260"/>
      <c r="Y32" s="261"/>
      <c r="Z32" s="262"/>
      <c r="AA32" s="339"/>
      <c r="AB32" s="339"/>
      <c r="AC32" s="339"/>
      <c r="AD32" s="339"/>
      <c r="AE32" s="339"/>
      <c r="AO32" s="233"/>
      <c r="AP32" s="233"/>
      <c r="AQ32" s="233"/>
    </row>
    <row r="33" spans="1:43" s="207" customFormat="1" ht="66" customHeight="1" x14ac:dyDescent="0.25">
      <c r="A33" s="1"/>
      <c r="B33" s="413" t="s">
        <v>132</v>
      </c>
      <c r="C33" s="359"/>
      <c r="D33" s="509">
        <v>100</v>
      </c>
      <c r="E33" s="507" t="str">
        <f>IF(OR(E35="",E36="",E37="",E38=""),"",SUM(E35:E38))</f>
        <v/>
      </c>
      <c r="F33" s="384" t="str">
        <f>IF(ISNUMBER(D33),IF(E33&lt;&gt;"",IF(E33&gt;=D33,"Anforderung erfüllt","Anforderung nicht erfüllt"),"Bitte Eingriffszahlen unten vollständig ausfüllen"),"")</f>
        <v>Bitte Eingriffszahlen unten vollständig ausfüllen</v>
      </c>
      <c r="G33" s="468"/>
      <c r="H33" s="105" t="s">
        <v>182</v>
      </c>
      <c r="I33" s="297"/>
      <c r="J33" s="75"/>
      <c r="K33" s="300"/>
      <c r="L33" s="1"/>
      <c r="M33" s="1"/>
      <c r="N33" s="1"/>
      <c r="O33" s="1"/>
      <c r="P33" s="246" t="s">
        <v>338</v>
      </c>
      <c r="Q33" s="204" t="str">
        <f t="shared" ref="Q33" si="20">IF(OR(AND(F33="Anforderung nicht erfüllt",G33=""),E33=""),"nicht bearbeitet","bearbeitet")</f>
        <v>nicht bearbeitet</v>
      </c>
      <c r="R33" s="207" t="str">
        <f>IF(I33="","nicht bearbeitet",IF(I33="erfüllt","bearbeitet",IF(OR(I33="Abweichung",I33="Hinweis"),IF(J33="","teilweise bearbeitet","bearbeitet"))))</f>
        <v>nicht bearbeitet</v>
      </c>
      <c r="S33" s="229" t="str">
        <f t="shared" si="9"/>
        <v/>
      </c>
      <c r="T33" s="234" t="str">
        <f>IF(S33&lt;&gt;"",CONCATENATE(S33," ",COUNTIF($S$1:S32,S33)+1),"")</f>
        <v/>
      </c>
      <c r="U33" s="230" t="str">
        <f>IF(S33&lt;&gt;"",$P33,"")</f>
        <v/>
      </c>
      <c r="V33" s="232" t="str">
        <f>IF(S33&lt;&gt;"",$J33,"")</f>
        <v/>
      </c>
      <c r="W33" s="229" t="str">
        <f t="shared" si="10"/>
        <v/>
      </c>
      <c r="X33" s="234" t="str">
        <f>IF(W33&lt;&gt;"",CONCATENATE(W33," ",COUNTIF(W$1:W32,W33)+1),"")</f>
        <v/>
      </c>
      <c r="Y33" s="230" t="str">
        <f>IF(W33&lt;&gt;"",$P33,"")</f>
        <v/>
      </c>
      <c r="Z33" s="232" t="str">
        <f>IF(W33&lt;&gt;"",$J33,"")</f>
        <v/>
      </c>
      <c r="AA33" s="339"/>
      <c r="AB33" s="339"/>
      <c r="AC33" s="339"/>
      <c r="AD33" s="339"/>
      <c r="AE33" s="339"/>
      <c r="AO33" s="233"/>
      <c r="AP33" s="233"/>
      <c r="AQ33" s="233"/>
    </row>
    <row r="34" spans="1:43" s="207" customFormat="1" ht="75.75" customHeight="1" x14ac:dyDescent="0.25">
      <c r="A34" s="1"/>
      <c r="B34" s="413"/>
      <c r="C34" s="359"/>
      <c r="D34" s="510"/>
      <c r="E34" s="507"/>
      <c r="F34" s="384"/>
      <c r="G34" s="468"/>
      <c r="H34" s="105" t="s">
        <v>183</v>
      </c>
      <c r="I34" s="297"/>
      <c r="J34" s="75"/>
      <c r="K34" s="300"/>
      <c r="L34" s="1"/>
      <c r="M34" s="1"/>
      <c r="N34" s="1"/>
      <c r="O34" s="1"/>
      <c r="P34" s="246" t="s">
        <v>338</v>
      </c>
      <c r="Q34" s="204"/>
      <c r="R34" s="207" t="str">
        <f>IF(I34="","nicht bearbeitet",IF(I34="erfüllt","bearbeitet",IF(OR(I34="Abweichung",I34="Hinweis"),IF(J34="","teilweise bearbeitet","bearbeitet"))))</f>
        <v>nicht bearbeitet</v>
      </c>
      <c r="S34" s="229" t="str">
        <f t="shared" si="9"/>
        <v/>
      </c>
      <c r="T34" s="234" t="str">
        <f>IF(S34&lt;&gt;"",CONCATENATE(S34," ",COUNTIF($S$1:S33,S34)+1),"")</f>
        <v/>
      </c>
      <c r="U34" s="230" t="str">
        <f t="shared" ref="U34" si="21">IF(S34&lt;&gt;"",$P34,"")</f>
        <v/>
      </c>
      <c r="V34" s="232" t="str">
        <f t="shared" ref="V34" si="22">IF(S34&lt;&gt;"",$J34,"")</f>
        <v/>
      </c>
      <c r="W34" s="229" t="str">
        <f t="shared" si="10"/>
        <v/>
      </c>
      <c r="X34" s="234" t="str">
        <f>IF(W34&lt;&gt;"",CONCATENATE(W34," ",COUNTIF(W$1:W33,W34)+1),"")</f>
        <v/>
      </c>
      <c r="Y34" s="230" t="str">
        <f t="shared" ref="Y34" si="23">IF(W34&lt;&gt;"",$P34,"")</f>
        <v/>
      </c>
      <c r="Z34" s="232" t="str">
        <f t="shared" ref="Z34" si="24">IF(W34&lt;&gt;"",$J34,"")</f>
        <v/>
      </c>
      <c r="AA34" s="339"/>
      <c r="AB34" s="339"/>
      <c r="AC34" s="339"/>
      <c r="AD34" s="339"/>
      <c r="AE34" s="339"/>
      <c r="AO34" s="233"/>
      <c r="AP34" s="233"/>
      <c r="AQ34" s="233"/>
    </row>
    <row r="35" spans="1:43" s="207" customFormat="1" ht="33" customHeight="1" x14ac:dyDescent="0.25">
      <c r="A35" s="1"/>
      <c r="B35" s="502" t="s">
        <v>294</v>
      </c>
      <c r="C35" s="503"/>
      <c r="D35" s="309" t="s">
        <v>347</v>
      </c>
      <c r="E35" s="341"/>
      <c r="F35" s="314"/>
      <c r="G35" s="315"/>
      <c r="H35" s="316"/>
      <c r="I35" s="317"/>
      <c r="J35" s="318"/>
      <c r="K35" s="300"/>
      <c r="L35" s="1"/>
      <c r="M35" s="1"/>
      <c r="N35" s="1"/>
      <c r="O35" s="1"/>
      <c r="P35" s="256"/>
      <c r="Q35" s="257"/>
      <c r="R35" s="258"/>
      <c r="S35" s="259"/>
      <c r="T35" s="260"/>
      <c r="U35" s="261"/>
      <c r="V35" s="262"/>
      <c r="W35" s="259"/>
      <c r="X35" s="260"/>
      <c r="Y35" s="261"/>
      <c r="Z35" s="262"/>
      <c r="AA35" s="339"/>
      <c r="AB35" s="339"/>
      <c r="AC35" s="339"/>
      <c r="AD35" s="339"/>
      <c r="AE35" s="339"/>
      <c r="AO35" s="233"/>
      <c r="AP35" s="233"/>
      <c r="AQ35" s="233"/>
    </row>
    <row r="36" spans="1:43" s="207" customFormat="1" ht="33" customHeight="1" x14ac:dyDescent="0.25">
      <c r="A36" s="1"/>
      <c r="B36" s="504"/>
      <c r="C36" s="505"/>
      <c r="D36" s="309" t="s">
        <v>348</v>
      </c>
      <c r="E36" s="341"/>
      <c r="F36" s="319"/>
      <c r="G36" s="310"/>
      <c r="H36" s="311"/>
      <c r="I36" s="312"/>
      <c r="J36" s="313"/>
      <c r="K36" s="300"/>
      <c r="L36" s="1"/>
      <c r="M36" s="1"/>
      <c r="N36" s="1"/>
      <c r="O36" s="1"/>
      <c r="P36" s="256"/>
      <c r="Q36" s="257"/>
      <c r="R36" s="258"/>
      <c r="S36" s="259"/>
      <c r="T36" s="260"/>
      <c r="U36" s="261"/>
      <c r="V36" s="262"/>
      <c r="W36" s="259"/>
      <c r="X36" s="260"/>
      <c r="Y36" s="261"/>
      <c r="Z36" s="262"/>
      <c r="AA36" s="339"/>
      <c r="AB36" s="339"/>
      <c r="AC36" s="339"/>
      <c r="AD36" s="339"/>
      <c r="AE36" s="339"/>
      <c r="AO36" s="233"/>
      <c r="AP36" s="233"/>
      <c r="AQ36" s="233"/>
    </row>
    <row r="37" spans="1:43" s="207" customFormat="1" ht="33" customHeight="1" x14ac:dyDescent="0.25">
      <c r="A37" s="1"/>
      <c r="B37" s="502" t="s">
        <v>293</v>
      </c>
      <c r="C37" s="503"/>
      <c r="D37" s="309" t="s">
        <v>347</v>
      </c>
      <c r="E37" s="341"/>
      <c r="F37" s="319"/>
      <c r="G37" s="310"/>
      <c r="H37" s="311"/>
      <c r="I37" s="312"/>
      <c r="J37" s="313"/>
      <c r="K37" s="300"/>
      <c r="L37" s="1"/>
      <c r="M37" s="1"/>
      <c r="N37" s="1"/>
      <c r="O37" s="1"/>
      <c r="P37" s="256"/>
      <c r="Q37" s="257"/>
      <c r="R37" s="258"/>
      <c r="S37" s="259"/>
      <c r="T37" s="260"/>
      <c r="U37" s="261"/>
      <c r="V37" s="262"/>
      <c r="W37" s="259"/>
      <c r="X37" s="260"/>
      <c r="Y37" s="261"/>
      <c r="Z37" s="262"/>
      <c r="AA37" s="339"/>
      <c r="AB37" s="339"/>
      <c r="AC37" s="339"/>
      <c r="AD37" s="339"/>
      <c r="AE37" s="339"/>
      <c r="AO37" s="233"/>
      <c r="AP37" s="233"/>
      <c r="AQ37" s="233"/>
    </row>
    <row r="38" spans="1:43" ht="33" customHeight="1" x14ac:dyDescent="0.25">
      <c r="A38" s="1"/>
      <c r="B38" s="504"/>
      <c r="C38" s="505"/>
      <c r="D38" s="309" t="s">
        <v>348</v>
      </c>
      <c r="E38" s="341"/>
      <c r="F38" s="319"/>
      <c r="G38" s="310"/>
      <c r="H38" s="311"/>
      <c r="I38" s="312"/>
      <c r="J38" s="313"/>
      <c r="K38" s="300"/>
      <c r="L38" s="1"/>
      <c r="M38" s="1"/>
      <c r="N38" s="1"/>
      <c r="O38" s="1"/>
      <c r="P38" s="256"/>
      <c r="Q38" s="257"/>
      <c r="R38" s="258"/>
      <c r="S38" s="259"/>
      <c r="T38" s="260"/>
      <c r="U38" s="261"/>
      <c r="V38" s="262"/>
      <c r="W38" s="259"/>
      <c r="X38" s="260"/>
      <c r="Y38" s="261"/>
      <c r="Z38" s="262"/>
    </row>
    <row r="39" spans="1:43" s="207" customFormat="1" ht="66" customHeight="1" x14ac:dyDescent="0.25">
      <c r="A39" s="1"/>
      <c r="B39" s="413" t="s">
        <v>133</v>
      </c>
      <c r="C39" s="359"/>
      <c r="D39" s="509">
        <v>100</v>
      </c>
      <c r="E39" s="507" t="str">
        <f>IF(OR(E41="",E42="",E43="",E44=""),"",SUM(E41:E44))</f>
        <v/>
      </c>
      <c r="F39" s="384" t="str">
        <f>IF(ISNUMBER(D39),IF(E39&lt;&gt;"",IF(E39&gt;=D39,"Anforderung erfüllt","Anforderung nicht erfüllt"),"Bitte Eingriffszahlen unten vollständig ausfüllen"),"")</f>
        <v>Bitte Eingriffszahlen unten vollständig ausfüllen</v>
      </c>
      <c r="G39" s="468"/>
      <c r="H39" s="105" t="s">
        <v>182</v>
      </c>
      <c r="I39" s="297"/>
      <c r="J39" s="75"/>
      <c r="K39" s="300"/>
      <c r="L39" s="1"/>
      <c r="M39" s="1"/>
      <c r="N39" s="1"/>
      <c r="O39" s="1"/>
      <c r="P39" s="246" t="s">
        <v>341</v>
      </c>
      <c r="Q39" s="204" t="str">
        <f t="shared" ref="Q39" si="25">IF(OR(AND(F39="Anforderung nicht erfüllt",G39=""),E39=""),"nicht bearbeitet","bearbeitet")</f>
        <v>nicht bearbeitet</v>
      </c>
      <c r="R39" s="207" t="str">
        <f>IF(I39="","nicht bearbeitet",IF(I39="erfüllt","bearbeitet",IF(OR(I39="Abweichung",I39="Hinweis"),IF(J39="","teilweise bearbeitet","bearbeitet"))))</f>
        <v>nicht bearbeitet</v>
      </c>
      <c r="S39" s="229" t="str">
        <f t="shared" si="9"/>
        <v/>
      </c>
      <c r="T39" s="234" t="str">
        <f>IF(S39&lt;&gt;"",CONCATENATE(S39," ",COUNTIF($S$1:S38,S39)+1),"")</f>
        <v/>
      </c>
      <c r="U39" s="230" t="str">
        <f>IF(S39&lt;&gt;"",$P39,"")</f>
        <v/>
      </c>
      <c r="V39" s="232" t="str">
        <f>IF(S39&lt;&gt;"",$J39,"")</f>
        <v/>
      </c>
      <c r="W39" s="229" t="str">
        <f t="shared" si="10"/>
        <v/>
      </c>
      <c r="X39" s="234" t="str">
        <f>IF(W39&lt;&gt;"",CONCATENATE(W39," ",COUNTIF(W$1:W38,W39)+1),"")</f>
        <v/>
      </c>
      <c r="Y39" s="230" t="str">
        <f>IF(W39&lt;&gt;"",$P39,"")</f>
        <v/>
      </c>
      <c r="Z39" s="232" t="str">
        <f>IF(W39&lt;&gt;"",$J39,"")</f>
        <v/>
      </c>
      <c r="AA39" s="339"/>
      <c r="AB39" s="339"/>
      <c r="AC39" s="339"/>
      <c r="AD39" s="339"/>
      <c r="AE39" s="339"/>
      <c r="AO39" s="233"/>
      <c r="AP39" s="233"/>
      <c r="AQ39" s="233"/>
    </row>
    <row r="40" spans="1:43" s="207" customFormat="1" ht="75.75" customHeight="1" x14ac:dyDescent="0.25">
      <c r="A40" s="1"/>
      <c r="B40" s="413"/>
      <c r="C40" s="359"/>
      <c r="D40" s="510"/>
      <c r="E40" s="507"/>
      <c r="F40" s="384"/>
      <c r="G40" s="468"/>
      <c r="H40" s="105" t="str">
        <f>H25</f>
        <v>Auditbericht</v>
      </c>
      <c r="I40" s="297"/>
      <c r="J40" s="75"/>
      <c r="K40" s="300"/>
      <c r="L40" s="1"/>
      <c r="M40" s="1"/>
      <c r="N40" s="1"/>
      <c r="O40" s="1"/>
      <c r="P40" s="246" t="s">
        <v>341</v>
      </c>
      <c r="Q40" s="204"/>
      <c r="R40" s="207" t="str">
        <f>IF(I40="","nicht bearbeitet",IF(I40="erfüllt","bearbeitet",IF(OR(I40="Abweichung",I40="Hinweis"),IF(J40="","teilweise bearbeitet","bearbeitet"))))</f>
        <v>nicht bearbeitet</v>
      </c>
      <c r="S40" s="229" t="str">
        <f t="shared" si="9"/>
        <v/>
      </c>
      <c r="T40" s="234" t="str">
        <f>IF(S40&lt;&gt;"",CONCATENATE(S40," ",COUNTIF($S$1:S39,S40)+1),"")</f>
        <v/>
      </c>
      <c r="U40" s="230" t="str">
        <f t="shared" ref="U40:U44" si="26">IF(S40&lt;&gt;"",$P40,"")</f>
        <v/>
      </c>
      <c r="V40" s="232" t="str">
        <f t="shared" ref="V40:V44" si="27">IF(S40&lt;&gt;"",$J40,"")</f>
        <v/>
      </c>
      <c r="W40" s="229" t="str">
        <f t="shared" si="10"/>
        <v/>
      </c>
      <c r="X40" s="234" t="str">
        <f>IF(W40&lt;&gt;"",CONCATENATE(W40," ",COUNTIF(W$1:W39,W40)+1),"")</f>
        <v/>
      </c>
      <c r="Y40" s="230" t="str">
        <f t="shared" ref="Y40:Y44" si="28">IF(W40&lt;&gt;"",$P40,"")</f>
        <v/>
      </c>
      <c r="Z40" s="232" t="str">
        <f t="shared" ref="Z40:Z44" si="29">IF(W40&lt;&gt;"",$J40,"")</f>
        <v/>
      </c>
      <c r="AA40" s="339"/>
      <c r="AB40" s="339"/>
      <c r="AC40" s="339"/>
      <c r="AD40" s="339"/>
      <c r="AE40" s="339"/>
      <c r="AO40" s="233"/>
      <c r="AP40" s="233"/>
      <c r="AQ40" s="233"/>
    </row>
    <row r="41" spans="1:43" s="207" customFormat="1" ht="33" customHeight="1" x14ac:dyDescent="0.25">
      <c r="A41" s="1"/>
      <c r="B41" s="502" t="s">
        <v>294</v>
      </c>
      <c r="C41" s="503"/>
      <c r="D41" s="309" t="s">
        <v>347</v>
      </c>
      <c r="E41" s="341"/>
      <c r="F41" s="314"/>
      <c r="G41" s="315"/>
      <c r="H41" s="316"/>
      <c r="I41" s="317"/>
      <c r="J41" s="318"/>
      <c r="K41" s="300"/>
      <c r="L41" s="1"/>
      <c r="M41" s="1"/>
      <c r="N41" s="1"/>
      <c r="O41" s="1"/>
      <c r="P41" s="246"/>
      <c r="Q41" s="204"/>
      <c r="S41" s="229" t="str">
        <f t="shared" si="9"/>
        <v/>
      </c>
      <c r="T41" s="234" t="str">
        <f>IF(S41&lt;&gt;"",CONCATENATE(S41," ",COUNTIF($S$1:S40,S41)+1),"")</f>
        <v/>
      </c>
      <c r="U41" s="230" t="str">
        <f t="shared" si="26"/>
        <v/>
      </c>
      <c r="V41" s="232" t="str">
        <f t="shared" si="27"/>
        <v/>
      </c>
      <c r="W41" s="229" t="str">
        <f t="shared" si="10"/>
        <v/>
      </c>
      <c r="X41" s="234" t="str">
        <f>IF(W41&lt;&gt;"",CONCATENATE(W41," ",COUNTIF(W$1:W40,W41)+1),"")</f>
        <v/>
      </c>
      <c r="Y41" s="230" t="str">
        <f t="shared" si="28"/>
        <v/>
      </c>
      <c r="Z41" s="232" t="str">
        <f t="shared" si="29"/>
        <v/>
      </c>
      <c r="AA41" s="339"/>
      <c r="AB41" s="339"/>
      <c r="AC41" s="339"/>
      <c r="AD41" s="339"/>
      <c r="AE41" s="339"/>
      <c r="AO41" s="233"/>
      <c r="AP41" s="233"/>
      <c r="AQ41" s="233"/>
    </row>
    <row r="42" spans="1:43" s="207" customFormat="1" ht="33" customHeight="1" x14ac:dyDescent="0.25">
      <c r="A42" s="1"/>
      <c r="B42" s="504"/>
      <c r="C42" s="505"/>
      <c r="D42" s="309" t="s">
        <v>348</v>
      </c>
      <c r="E42" s="341"/>
      <c r="F42" s="319"/>
      <c r="G42" s="310"/>
      <c r="H42" s="311"/>
      <c r="I42" s="312"/>
      <c r="J42" s="313"/>
      <c r="K42" s="300"/>
      <c r="L42" s="1"/>
      <c r="M42" s="1"/>
      <c r="N42" s="1"/>
      <c r="O42" s="1"/>
      <c r="P42" s="246"/>
      <c r="Q42" s="204"/>
      <c r="S42" s="229"/>
      <c r="T42" s="234"/>
      <c r="U42" s="230"/>
      <c r="V42" s="232"/>
      <c r="W42" s="229"/>
      <c r="X42" s="234"/>
      <c r="Y42" s="230"/>
      <c r="Z42" s="232"/>
      <c r="AA42" s="339"/>
      <c r="AB42" s="339"/>
      <c r="AC42" s="339"/>
      <c r="AD42" s="339"/>
      <c r="AE42" s="339"/>
      <c r="AO42" s="233"/>
      <c r="AP42" s="233"/>
      <c r="AQ42" s="233"/>
    </row>
    <row r="43" spans="1:43" s="207" customFormat="1" ht="33" customHeight="1" x14ac:dyDescent="0.25">
      <c r="A43" s="1"/>
      <c r="B43" s="502" t="s">
        <v>293</v>
      </c>
      <c r="C43" s="503"/>
      <c r="D43" s="309" t="s">
        <v>347</v>
      </c>
      <c r="E43" s="341"/>
      <c r="F43" s="319"/>
      <c r="G43" s="310"/>
      <c r="H43" s="311"/>
      <c r="I43" s="312"/>
      <c r="J43" s="313"/>
      <c r="K43" s="300"/>
      <c r="L43" s="1"/>
      <c r="M43" s="1"/>
      <c r="N43" s="1"/>
      <c r="O43" s="1"/>
      <c r="P43" s="246"/>
      <c r="Q43" s="204"/>
      <c r="S43" s="229"/>
      <c r="T43" s="234"/>
      <c r="U43" s="230"/>
      <c r="V43" s="232"/>
      <c r="W43" s="229"/>
      <c r="X43" s="234"/>
      <c r="Y43" s="230"/>
      <c r="Z43" s="232"/>
      <c r="AA43" s="339"/>
      <c r="AB43" s="339"/>
      <c r="AC43" s="339"/>
      <c r="AD43" s="339"/>
      <c r="AE43" s="339"/>
      <c r="AO43" s="233"/>
      <c r="AP43" s="233"/>
      <c r="AQ43" s="233"/>
    </row>
    <row r="44" spans="1:43" ht="33" customHeight="1" x14ac:dyDescent="0.25">
      <c r="A44" s="1"/>
      <c r="B44" s="504"/>
      <c r="C44" s="505"/>
      <c r="D44" s="309" t="s">
        <v>348</v>
      </c>
      <c r="E44" s="341"/>
      <c r="F44" s="319"/>
      <c r="G44" s="310"/>
      <c r="H44" s="311"/>
      <c r="I44" s="312"/>
      <c r="J44" s="313"/>
      <c r="K44" s="300"/>
      <c r="L44" s="1"/>
      <c r="M44" s="1"/>
      <c r="N44" s="1"/>
      <c r="O44" s="1"/>
      <c r="P44" s="246"/>
      <c r="Q44" s="204"/>
      <c r="S44" s="229" t="str">
        <f t="shared" si="9"/>
        <v/>
      </c>
      <c r="T44" s="234" t="str">
        <f>IF(S44&lt;&gt;"",CONCATENATE(S44," ",COUNTIF($S$1:S41,S44)+1),"")</f>
        <v/>
      </c>
      <c r="U44" s="230" t="str">
        <f t="shared" si="26"/>
        <v/>
      </c>
      <c r="V44" s="232" t="str">
        <f t="shared" si="27"/>
        <v/>
      </c>
      <c r="W44" s="229" t="str">
        <f t="shared" si="10"/>
        <v/>
      </c>
      <c r="X44" s="234" t="str">
        <f>IF(W44&lt;&gt;"",CONCATENATE(W44," ",COUNTIF(W$1:W41,W44)+1),"")</f>
        <v/>
      </c>
      <c r="Y44" s="230" t="str">
        <f t="shared" si="28"/>
        <v/>
      </c>
      <c r="Z44" s="232" t="str">
        <f t="shared" si="29"/>
        <v/>
      </c>
    </row>
    <row r="45" spans="1:43" ht="33" customHeight="1" x14ac:dyDescent="0.25">
      <c r="A45" s="1"/>
      <c r="B45" s="413" t="s">
        <v>669</v>
      </c>
      <c r="C45" s="359"/>
      <c r="D45" s="320">
        <v>180</v>
      </c>
      <c r="E45" s="321" t="str">
        <f>IF(OR(E46="",E47=""),"",SUM(E46:E47))</f>
        <v/>
      </c>
      <c r="F45" s="322"/>
      <c r="G45" s="312"/>
      <c r="H45" s="323"/>
      <c r="I45" s="324"/>
      <c r="J45" s="313"/>
      <c r="K45" s="1"/>
      <c r="L45" s="1"/>
      <c r="M45" s="1"/>
      <c r="N45" s="1"/>
      <c r="O45" s="1"/>
      <c r="P45" s="235"/>
      <c r="Q45" s="204" t="str">
        <f t="shared" ref="Q45" si="30">IF(OR(AND(F45="Anforderung nicht erfüllt",G45=""),E45=""),"nicht bearbeitet","bearbeitet")</f>
        <v>nicht bearbeitet</v>
      </c>
      <c r="R45" s="236"/>
      <c r="S45" s="237"/>
      <c r="T45" s="238"/>
      <c r="U45" s="235"/>
      <c r="V45" s="239"/>
      <c r="W45" s="237"/>
      <c r="X45" s="238"/>
      <c r="Y45" s="235"/>
      <c r="Z45" s="239"/>
    </row>
    <row r="46" spans="1:43" ht="33" customHeight="1" x14ac:dyDescent="0.25">
      <c r="A46" s="1"/>
      <c r="B46" s="506" t="s">
        <v>294</v>
      </c>
      <c r="C46" s="506"/>
      <c r="D46" s="320" t="s">
        <v>361</v>
      </c>
      <c r="E46" s="341"/>
      <c r="F46" s="322"/>
      <c r="G46" s="312"/>
      <c r="H46" s="323"/>
      <c r="I46" s="324"/>
      <c r="J46" s="313"/>
      <c r="K46" s="1"/>
      <c r="L46" s="1"/>
      <c r="M46" s="1"/>
      <c r="N46" s="1"/>
      <c r="O46" s="1"/>
      <c r="P46" s="235"/>
      <c r="Q46" s="205"/>
      <c r="R46" s="236"/>
      <c r="S46" s="237"/>
      <c r="T46" s="238"/>
      <c r="U46" s="235"/>
      <c r="V46" s="239"/>
      <c r="W46" s="237"/>
      <c r="X46" s="238"/>
      <c r="Y46" s="235"/>
      <c r="Z46" s="239"/>
    </row>
    <row r="47" spans="1:43" ht="33" customHeight="1" x14ac:dyDescent="0.25">
      <c r="A47" s="1"/>
      <c r="B47" s="506" t="s">
        <v>293</v>
      </c>
      <c r="C47" s="508"/>
      <c r="D47" s="320" t="s">
        <v>361</v>
      </c>
      <c r="E47" s="341"/>
      <c r="F47" s="325"/>
      <c r="G47" s="325"/>
      <c r="H47" s="326"/>
      <c r="I47" s="312"/>
      <c r="J47" s="313"/>
      <c r="K47" s="1"/>
      <c r="L47" s="1"/>
      <c r="M47" s="1"/>
      <c r="N47" s="1"/>
      <c r="O47" s="1"/>
      <c r="P47" s="235"/>
      <c r="Q47" s="205"/>
      <c r="R47" s="236"/>
      <c r="S47" s="237"/>
      <c r="T47" s="238"/>
      <c r="U47" s="235"/>
      <c r="V47" s="239"/>
      <c r="W47" s="237"/>
      <c r="X47" s="238"/>
      <c r="Y47" s="235"/>
      <c r="Z47" s="239"/>
    </row>
    <row r="48" spans="1:43" ht="33" customHeight="1" x14ac:dyDescent="0.25">
      <c r="A48" s="1"/>
      <c r="B48" s="168"/>
      <c r="C48" s="168"/>
      <c r="D48" s="327"/>
      <c r="E48" s="54"/>
      <c r="F48" s="54"/>
      <c r="G48" s="54"/>
      <c r="H48" s="328"/>
      <c r="I48" s="307"/>
      <c r="J48" s="1"/>
      <c r="K48" s="1"/>
      <c r="L48" s="1"/>
      <c r="M48" s="1"/>
      <c r="N48" s="1"/>
      <c r="O48" s="1"/>
      <c r="Q48" s="204"/>
      <c r="S48" s="237"/>
      <c r="T48" s="238"/>
      <c r="U48" s="235"/>
      <c r="V48" s="239"/>
      <c r="W48" s="237"/>
      <c r="X48" s="238"/>
      <c r="Y48" s="235"/>
      <c r="Z48" s="239"/>
    </row>
    <row r="49" spans="1:43" ht="35.1" hidden="1" customHeight="1" x14ac:dyDescent="0.25">
      <c r="A49" s="1"/>
      <c r="B49" s="500" t="s">
        <v>100</v>
      </c>
      <c r="C49" s="498"/>
      <c r="D49" s="498"/>
      <c r="E49" s="498"/>
      <c r="F49" s="498"/>
      <c r="G49" s="500" t="s">
        <v>193</v>
      </c>
      <c r="H49" s="498"/>
      <c r="I49" s="498"/>
      <c r="J49" s="498"/>
      <c r="K49" s="329"/>
      <c r="L49" s="329"/>
      <c r="M49" s="329"/>
      <c r="N49" s="329"/>
      <c r="O49" s="329"/>
      <c r="Q49" s="204"/>
      <c r="S49" s="237"/>
      <c r="T49" s="238"/>
      <c r="U49" s="235"/>
      <c r="V49" s="239"/>
      <c r="W49" s="237"/>
      <c r="X49" s="238"/>
      <c r="Y49" s="235"/>
      <c r="Z49" s="239"/>
    </row>
    <row r="50" spans="1:43" s="207" customFormat="1" ht="18" hidden="1" customHeight="1" x14ac:dyDescent="0.25">
      <c r="A50" s="1"/>
      <c r="B50" s="330"/>
      <c r="C50" s="331"/>
      <c r="D50" s="331"/>
      <c r="E50" s="331"/>
      <c r="F50" s="331"/>
      <c r="G50" s="330"/>
      <c r="H50" s="331"/>
      <c r="I50" s="331"/>
      <c r="J50" s="331"/>
      <c r="K50" s="329"/>
      <c r="L50" s="329"/>
      <c r="M50" s="329"/>
      <c r="N50" s="329"/>
      <c r="O50" s="329"/>
      <c r="P50" s="211"/>
      <c r="Q50" s="204"/>
      <c r="S50" s="237"/>
      <c r="T50" s="238"/>
      <c r="U50" s="235"/>
      <c r="V50" s="239"/>
      <c r="W50" s="237"/>
      <c r="X50" s="238"/>
      <c r="Y50" s="235"/>
      <c r="Z50" s="239"/>
      <c r="AA50" s="339"/>
      <c r="AB50" s="339"/>
      <c r="AC50" s="339"/>
      <c r="AD50" s="339"/>
      <c r="AE50" s="339"/>
      <c r="AO50" s="233"/>
      <c r="AP50" s="233"/>
      <c r="AQ50" s="233"/>
    </row>
    <row r="51" spans="1:43" ht="30" hidden="1" customHeight="1" x14ac:dyDescent="0.25">
      <c r="A51" s="1"/>
      <c r="B51" s="494" t="s">
        <v>131</v>
      </c>
      <c r="C51" s="501"/>
      <c r="D51" s="501"/>
      <c r="E51" s="501"/>
      <c r="F51" s="501"/>
      <c r="G51" s="501"/>
      <c r="H51" s="501"/>
      <c r="I51" s="501"/>
      <c r="J51" s="501"/>
      <c r="K51" s="329"/>
      <c r="L51" s="329"/>
      <c r="M51" s="329"/>
      <c r="N51" s="329"/>
      <c r="O51" s="329"/>
      <c r="Q51" s="204"/>
      <c r="S51" s="237"/>
      <c r="T51" s="238"/>
      <c r="U51" s="235"/>
      <c r="V51" s="239"/>
      <c r="W51" s="237"/>
      <c r="X51" s="238"/>
      <c r="Y51" s="235"/>
      <c r="Z51" s="239"/>
    </row>
    <row r="52" spans="1:43" ht="18" hidden="1" customHeight="1" x14ac:dyDescent="0.25">
      <c r="A52" s="1"/>
      <c r="B52" s="359" t="s">
        <v>129</v>
      </c>
      <c r="C52" s="359"/>
      <c r="D52" s="359" t="s">
        <v>138</v>
      </c>
      <c r="E52" s="359"/>
      <c r="F52" s="359"/>
      <c r="G52" s="76" t="s">
        <v>129</v>
      </c>
      <c r="H52" s="359" t="s">
        <v>138</v>
      </c>
      <c r="I52" s="359"/>
      <c r="J52" s="359"/>
      <c r="K52" s="1"/>
      <c r="L52" s="1"/>
      <c r="M52" s="1"/>
      <c r="N52" s="1"/>
      <c r="O52" s="1"/>
      <c r="Q52" s="204"/>
      <c r="S52" s="237"/>
      <c r="T52" s="238"/>
      <c r="U52" s="235"/>
      <c r="V52" s="239"/>
      <c r="W52" s="237"/>
      <c r="X52" s="238"/>
      <c r="Y52" s="235"/>
      <c r="Z52" s="239"/>
    </row>
    <row r="53" spans="1:43" ht="18" hidden="1" customHeight="1" x14ac:dyDescent="0.25">
      <c r="A53" s="1"/>
      <c r="B53" s="496"/>
      <c r="C53" s="496"/>
      <c r="D53" s="497" t="s">
        <v>145</v>
      </c>
      <c r="E53" s="497"/>
      <c r="F53" s="497"/>
      <c r="G53" s="332"/>
      <c r="H53" s="497" t="s">
        <v>145</v>
      </c>
      <c r="I53" s="497"/>
      <c r="J53" s="497"/>
      <c r="K53" s="1"/>
      <c r="L53" s="1"/>
      <c r="M53" s="1"/>
      <c r="N53" s="1"/>
      <c r="O53" s="1"/>
    </row>
    <row r="54" spans="1:43" ht="18" hidden="1" customHeight="1" x14ac:dyDescent="0.25">
      <c r="A54" s="1"/>
      <c r="G54" s="328"/>
      <c r="H54" s="328"/>
      <c r="I54" s="328"/>
      <c r="J54" s="328"/>
      <c r="K54" s="1"/>
      <c r="L54" s="1"/>
      <c r="M54" s="1"/>
      <c r="N54" s="1"/>
      <c r="O54" s="1"/>
    </row>
    <row r="55" spans="1:43" ht="18" hidden="1" customHeight="1" x14ac:dyDescent="0.25">
      <c r="A55" s="1"/>
      <c r="B55" s="359" t="s">
        <v>129</v>
      </c>
      <c r="C55" s="359"/>
      <c r="D55" s="359" t="s">
        <v>139</v>
      </c>
      <c r="E55" s="359"/>
      <c r="F55" s="359"/>
      <c r="G55" s="76" t="s">
        <v>129</v>
      </c>
      <c r="H55" s="359" t="s">
        <v>139</v>
      </c>
      <c r="I55" s="359"/>
      <c r="J55" s="359"/>
      <c r="K55" s="1"/>
      <c r="L55" s="1"/>
      <c r="M55" s="1"/>
      <c r="N55" s="1"/>
      <c r="O55" s="1"/>
    </row>
    <row r="56" spans="1:43" hidden="1" x14ac:dyDescent="0.25">
      <c r="A56" s="1"/>
      <c r="B56" s="496"/>
      <c r="C56" s="496"/>
      <c r="D56" s="497" t="s">
        <v>145</v>
      </c>
      <c r="E56" s="497"/>
      <c r="F56" s="497"/>
      <c r="G56" s="332"/>
      <c r="H56" s="497" t="s">
        <v>145</v>
      </c>
      <c r="I56" s="497"/>
      <c r="J56" s="497"/>
      <c r="K56" s="1"/>
      <c r="L56" s="1"/>
      <c r="M56" s="1"/>
      <c r="N56" s="1"/>
      <c r="O56" s="1"/>
    </row>
    <row r="57" spans="1:43" ht="18" hidden="1" customHeight="1" x14ac:dyDescent="0.25">
      <c r="A57" s="13"/>
      <c r="B57" s="499"/>
      <c r="C57" s="499"/>
      <c r="D57" s="499"/>
      <c r="E57" s="499"/>
      <c r="F57" s="499"/>
      <c r="G57" s="499"/>
      <c r="H57" s="499"/>
      <c r="I57" s="1"/>
      <c r="J57" s="1"/>
      <c r="K57" s="1"/>
      <c r="L57" s="1"/>
      <c r="M57" s="1"/>
      <c r="N57" s="1"/>
      <c r="O57" s="1"/>
    </row>
    <row r="58" spans="1:43" ht="18" hidden="1" customHeight="1" x14ac:dyDescent="0.25">
      <c r="A58" s="13"/>
      <c r="B58" s="13"/>
      <c r="C58" s="13"/>
      <c r="D58" s="13"/>
      <c r="E58" s="13"/>
      <c r="F58" s="13"/>
      <c r="G58" s="13"/>
      <c r="H58" s="13"/>
      <c r="I58" s="1"/>
      <c r="J58" s="1"/>
      <c r="K58" s="1"/>
      <c r="L58" s="1"/>
      <c r="M58" s="1"/>
      <c r="N58" s="1"/>
      <c r="O58" s="1"/>
    </row>
    <row r="59" spans="1:43" ht="18" hidden="1" customHeight="1" x14ac:dyDescent="0.25">
      <c r="A59" s="1"/>
      <c r="B59" s="1"/>
      <c r="C59" s="1"/>
      <c r="D59" s="1"/>
      <c r="E59" s="1"/>
      <c r="F59" s="1"/>
      <c r="G59" s="1"/>
      <c r="H59" s="1"/>
      <c r="I59" s="1"/>
      <c r="J59" s="1"/>
      <c r="K59" s="1"/>
      <c r="L59" s="1"/>
      <c r="M59" s="1"/>
      <c r="N59" s="1"/>
      <c r="O59" s="1"/>
    </row>
    <row r="60" spans="1:43" ht="30" hidden="1" customHeight="1" x14ac:dyDescent="0.25">
      <c r="A60" s="1"/>
      <c r="B60" s="494" t="s">
        <v>132</v>
      </c>
      <c r="C60" s="498"/>
      <c r="D60" s="498"/>
      <c r="E60" s="498"/>
      <c r="F60" s="498"/>
      <c r="G60" s="498"/>
      <c r="H60" s="498"/>
      <c r="I60" s="498"/>
      <c r="J60" s="498"/>
      <c r="K60" s="1"/>
      <c r="L60" s="1"/>
      <c r="M60" s="1"/>
      <c r="N60" s="1"/>
      <c r="O60" s="1"/>
    </row>
    <row r="61" spans="1:43" ht="18" hidden="1" customHeight="1" x14ac:dyDescent="0.25">
      <c r="A61" s="1"/>
      <c r="B61" s="359" t="s">
        <v>129</v>
      </c>
      <c r="C61" s="359"/>
      <c r="D61" s="359" t="s">
        <v>134</v>
      </c>
      <c r="E61" s="359"/>
      <c r="F61" s="359"/>
      <c r="G61" s="76" t="s">
        <v>129</v>
      </c>
      <c r="H61" s="359" t="s">
        <v>134</v>
      </c>
      <c r="I61" s="359"/>
      <c r="J61" s="359"/>
      <c r="K61" s="1"/>
      <c r="L61" s="1"/>
      <c r="M61" s="1"/>
      <c r="N61" s="1"/>
      <c r="O61" s="1"/>
    </row>
    <row r="62" spans="1:43" s="229" customFormat="1" ht="18" hidden="1" customHeight="1" x14ac:dyDescent="0.25">
      <c r="A62" s="1"/>
      <c r="B62" s="496"/>
      <c r="C62" s="496"/>
      <c r="D62" s="497" t="s">
        <v>145</v>
      </c>
      <c r="E62" s="497"/>
      <c r="F62" s="497"/>
      <c r="G62" s="332"/>
      <c r="H62" s="497" t="s">
        <v>145</v>
      </c>
      <c r="I62" s="497"/>
      <c r="J62" s="497"/>
      <c r="K62" s="1"/>
      <c r="L62" s="1"/>
      <c r="M62" s="1"/>
      <c r="N62" s="1"/>
      <c r="O62" s="1"/>
      <c r="P62" s="211"/>
      <c r="Q62" s="240"/>
      <c r="R62" s="207"/>
      <c r="T62" s="234"/>
      <c r="U62" s="230"/>
      <c r="V62" s="232"/>
      <c r="W62" s="234"/>
      <c r="X62" s="234"/>
      <c r="Y62" s="230"/>
      <c r="Z62" s="232"/>
      <c r="AA62" s="339"/>
      <c r="AB62" s="339"/>
      <c r="AC62" s="339"/>
      <c r="AD62" s="339"/>
      <c r="AE62" s="339"/>
      <c r="AF62" s="207"/>
      <c r="AG62" s="207"/>
      <c r="AH62" s="207"/>
      <c r="AI62" s="207"/>
      <c r="AJ62" s="207"/>
      <c r="AK62" s="207"/>
      <c r="AL62" s="207"/>
      <c r="AM62" s="207"/>
      <c r="AN62" s="207"/>
      <c r="AO62" s="233"/>
      <c r="AP62" s="233"/>
      <c r="AQ62" s="233"/>
    </row>
    <row r="63" spans="1:43" s="229" customFormat="1" ht="18" hidden="1" customHeight="1" x14ac:dyDescent="0.25">
      <c r="A63" s="1"/>
      <c r="B63" s="1"/>
      <c r="C63" s="1"/>
      <c r="D63" s="1"/>
      <c r="E63" s="1"/>
      <c r="F63" s="1"/>
      <c r="G63" s="1"/>
      <c r="H63" s="1"/>
      <c r="I63" s="1"/>
      <c r="J63" s="1"/>
      <c r="K63" s="1"/>
      <c r="L63" s="1"/>
      <c r="M63" s="1"/>
      <c r="N63" s="1"/>
      <c r="O63" s="1"/>
      <c r="P63" s="211"/>
      <c r="Q63" s="240"/>
      <c r="R63" s="207"/>
      <c r="T63" s="234"/>
      <c r="U63" s="230"/>
      <c r="V63" s="232"/>
      <c r="W63" s="234"/>
      <c r="X63" s="234"/>
      <c r="Y63" s="230"/>
      <c r="Z63" s="232"/>
      <c r="AA63" s="339"/>
      <c r="AB63" s="339"/>
      <c r="AC63" s="339"/>
      <c r="AD63" s="339"/>
      <c r="AE63" s="339"/>
      <c r="AF63" s="207"/>
      <c r="AG63" s="207"/>
      <c r="AH63" s="207"/>
      <c r="AI63" s="207"/>
      <c r="AJ63" s="207"/>
      <c r="AK63" s="207"/>
      <c r="AL63" s="207"/>
      <c r="AM63" s="207"/>
      <c r="AN63" s="207"/>
      <c r="AO63" s="233"/>
      <c r="AP63" s="233"/>
      <c r="AQ63" s="233"/>
    </row>
    <row r="64" spans="1:43" s="229" customFormat="1" ht="18" hidden="1" customHeight="1" x14ac:dyDescent="0.25">
      <c r="A64" s="1"/>
      <c r="B64" s="359" t="s">
        <v>129</v>
      </c>
      <c r="C64" s="359"/>
      <c r="D64" s="359" t="s">
        <v>135</v>
      </c>
      <c r="E64" s="359"/>
      <c r="F64" s="359"/>
      <c r="G64" s="76" t="s">
        <v>129</v>
      </c>
      <c r="H64" s="359" t="s">
        <v>135</v>
      </c>
      <c r="I64" s="359"/>
      <c r="J64" s="359"/>
      <c r="K64" s="1"/>
      <c r="L64" s="1"/>
      <c r="M64" s="1"/>
      <c r="N64" s="1"/>
      <c r="O64" s="1"/>
      <c r="P64" s="211"/>
      <c r="Q64" s="240"/>
      <c r="R64" s="207"/>
      <c r="T64" s="234"/>
      <c r="U64" s="230"/>
      <c r="V64" s="232"/>
      <c r="W64" s="234"/>
      <c r="X64" s="234"/>
      <c r="Y64" s="230"/>
      <c r="Z64" s="232"/>
      <c r="AA64" s="339"/>
      <c r="AB64" s="339"/>
      <c r="AC64" s="339"/>
      <c r="AD64" s="339"/>
      <c r="AE64" s="339"/>
      <c r="AF64" s="207"/>
      <c r="AG64" s="207"/>
      <c r="AH64" s="207"/>
      <c r="AI64" s="207"/>
      <c r="AJ64" s="207"/>
      <c r="AK64" s="207"/>
      <c r="AL64" s="207"/>
      <c r="AM64" s="207"/>
      <c r="AN64" s="207"/>
      <c r="AO64" s="233"/>
      <c r="AP64" s="233"/>
      <c r="AQ64" s="233"/>
    </row>
    <row r="65" spans="1:43" s="229" customFormat="1" ht="18" hidden="1" customHeight="1" x14ac:dyDescent="0.25">
      <c r="A65" s="1"/>
      <c r="B65" s="496"/>
      <c r="C65" s="496"/>
      <c r="D65" s="497" t="s">
        <v>145</v>
      </c>
      <c r="E65" s="497"/>
      <c r="F65" s="497"/>
      <c r="G65" s="332"/>
      <c r="H65" s="497" t="s">
        <v>145</v>
      </c>
      <c r="I65" s="497"/>
      <c r="J65" s="497"/>
      <c r="K65" s="1"/>
      <c r="L65" s="1"/>
      <c r="M65" s="1"/>
      <c r="N65" s="1"/>
      <c r="O65" s="1"/>
      <c r="P65" s="211"/>
      <c r="Q65" s="240"/>
      <c r="R65" s="207"/>
      <c r="T65" s="234"/>
      <c r="U65" s="230"/>
      <c r="V65" s="232"/>
      <c r="W65" s="234"/>
      <c r="X65" s="234"/>
      <c r="Y65" s="230"/>
      <c r="Z65" s="232"/>
      <c r="AA65" s="339"/>
      <c r="AB65" s="339"/>
      <c r="AC65" s="339"/>
      <c r="AD65" s="339"/>
      <c r="AE65" s="339"/>
      <c r="AF65" s="207"/>
      <c r="AG65" s="207"/>
      <c r="AH65" s="207"/>
      <c r="AI65" s="207"/>
      <c r="AJ65" s="207"/>
      <c r="AK65" s="207"/>
      <c r="AL65" s="207"/>
      <c r="AM65" s="207"/>
      <c r="AN65" s="207"/>
      <c r="AO65" s="233"/>
      <c r="AP65" s="233"/>
      <c r="AQ65" s="233"/>
    </row>
    <row r="66" spans="1:43" s="229" customFormat="1" ht="18" hidden="1" customHeight="1" x14ac:dyDescent="0.25">
      <c r="A66" s="1"/>
      <c r="B66" s="13"/>
      <c r="C66" s="333"/>
      <c r="D66" s="334"/>
      <c r="E66" s="1"/>
      <c r="F66" s="1"/>
      <c r="G66" s="1"/>
      <c r="H66" s="1"/>
      <c r="I66" s="1"/>
      <c r="J66" s="1"/>
      <c r="K66" s="1"/>
      <c r="L66" s="1"/>
      <c r="M66" s="1"/>
      <c r="N66" s="1"/>
      <c r="O66" s="1"/>
      <c r="P66" s="211"/>
      <c r="Q66" s="240"/>
      <c r="R66" s="207"/>
      <c r="T66" s="234"/>
      <c r="U66" s="230"/>
      <c r="V66" s="232"/>
      <c r="W66" s="234"/>
      <c r="X66" s="234"/>
      <c r="Y66" s="230"/>
      <c r="Z66" s="232"/>
      <c r="AA66" s="339"/>
      <c r="AB66" s="339"/>
      <c r="AC66" s="339"/>
      <c r="AD66" s="339"/>
      <c r="AE66" s="339"/>
      <c r="AF66" s="207"/>
      <c r="AG66" s="207"/>
      <c r="AH66" s="207"/>
      <c r="AI66" s="207"/>
      <c r="AJ66" s="207"/>
      <c r="AK66" s="207"/>
      <c r="AL66" s="207"/>
      <c r="AM66" s="207"/>
      <c r="AN66" s="207"/>
      <c r="AO66" s="233"/>
      <c r="AP66" s="233"/>
      <c r="AQ66" s="233"/>
    </row>
    <row r="67" spans="1:43" s="229" customFormat="1" ht="18" hidden="1" customHeight="1" x14ac:dyDescent="0.25">
      <c r="A67" s="1"/>
      <c r="B67" s="13"/>
      <c r="C67" s="333"/>
      <c r="D67" s="334"/>
      <c r="E67" s="1"/>
      <c r="F67" s="1"/>
      <c r="G67" s="1"/>
      <c r="H67" s="1"/>
      <c r="I67" s="1"/>
      <c r="J67" s="1"/>
      <c r="K67" s="1"/>
      <c r="L67" s="1"/>
      <c r="M67" s="1"/>
      <c r="N67" s="1"/>
      <c r="O67" s="1"/>
      <c r="P67" s="211"/>
      <c r="Q67" s="240"/>
      <c r="R67" s="207"/>
      <c r="T67" s="234"/>
      <c r="U67" s="230"/>
      <c r="V67" s="232"/>
      <c r="W67" s="234"/>
      <c r="X67" s="234"/>
      <c r="Y67" s="230"/>
      <c r="Z67" s="232"/>
      <c r="AA67" s="339"/>
      <c r="AB67" s="339"/>
      <c r="AC67" s="339"/>
      <c r="AD67" s="339"/>
      <c r="AE67" s="339"/>
      <c r="AF67" s="207"/>
      <c r="AG67" s="207"/>
      <c r="AH67" s="207"/>
      <c r="AI67" s="207"/>
      <c r="AJ67" s="207"/>
      <c r="AK67" s="207"/>
      <c r="AL67" s="207"/>
      <c r="AM67" s="207"/>
      <c r="AN67" s="207"/>
      <c r="AO67" s="233"/>
      <c r="AP67" s="233"/>
      <c r="AQ67" s="233"/>
    </row>
    <row r="68" spans="1:43" s="229" customFormat="1" ht="18" hidden="1" customHeight="1" x14ac:dyDescent="0.25">
      <c r="A68" s="1"/>
      <c r="B68" s="13"/>
      <c r="C68" s="335"/>
      <c r="D68" s="1"/>
      <c r="E68" s="1"/>
      <c r="F68" s="1"/>
      <c r="G68" s="1"/>
      <c r="H68" s="1"/>
      <c r="I68" s="1"/>
      <c r="J68" s="1"/>
      <c r="K68" s="1"/>
      <c r="L68" s="1"/>
      <c r="M68" s="1"/>
      <c r="N68" s="1"/>
      <c r="O68" s="1"/>
      <c r="P68" s="211"/>
      <c r="Q68" s="240"/>
      <c r="R68" s="207"/>
      <c r="T68" s="234"/>
      <c r="U68" s="230"/>
      <c r="V68" s="232"/>
      <c r="W68" s="234"/>
      <c r="X68" s="234"/>
      <c r="Y68" s="230"/>
      <c r="Z68" s="232"/>
      <c r="AA68" s="339"/>
      <c r="AB68" s="339"/>
      <c r="AC68" s="339"/>
      <c r="AD68" s="339"/>
      <c r="AE68" s="339"/>
      <c r="AF68" s="207"/>
      <c r="AG68" s="207"/>
      <c r="AH68" s="207"/>
      <c r="AI68" s="207"/>
      <c r="AJ68" s="207"/>
      <c r="AK68" s="207"/>
      <c r="AL68" s="207"/>
      <c r="AM68" s="207"/>
      <c r="AN68" s="207"/>
      <c r="AO68" s="233"/>
      <c r="AP68" s="233"/>
      <c r="AQ68" s="233"/>
    </row>
    <row r="69" spans="1:43" s="229" customFormat="1" ht="30" hidden="1" customHeight="1" x14ac:dyDescent="0.25">
      <c r="A69" s="1"/>
      <c r="B69" s="494" t="s">
        <v>133</v>
      </c>
      <c r="C69" s="495"/>
      <c r="D69" s="495"/>
      <c r="E69" s="495"/>
      <c r="F69" s="495"/>
      <c r="G69" s="495"/>
      <c r="H69" s="495"/>
      <c r="I69" s="495"/>
      <c r="J69" s="495"/>
      <c r="K69" s="1"/>
      <c r="L69" s="1"/>
      <c r="M69" s="1"/>
      <c r="N69" s="1"/>
      <c r="O69" s="1"/>
      <c r="P69" s="211"/>
      <c r="Q69" s="240"/>
      <c r="R69" s="207"/>
      <c r="T69" s="234"/>
      <c r="U69" s="230"/>
      <c r="V69" s="232"/>
      <c r="W69" s="234"/>
      <c r="X69" s="234"/>
      <c r="Y69" s="230"/>
      <c r="Z69" s="232"/>
      <c r="AA69" s="339"/>
      <c r="AB69" s="339"/>
      <c r="AC69" s="339"/>
      <c r="AD69" s="339"/>
      <c r="AE69" s="339"/>
      <c r="AF69" s="207"/>
      <c r="AG69" s="207"/>
      <c r="AH69" s="207"/>
      <c r="AI69" s="207"/>
      <c r="AJ69" s="207"/>
      <c r="AK69" s="207"/>
      <c r="AL69" s="207"/>
      <c r="AM69" s="207"/>
      <c r="AN69" s="207"/>
      <c r="AO69" s="233"/>
      <c r="AP69" s="233"/>
      <c r="AQ69" s="233"/>
    </row>
    <row r="70" spans="1:43" s="229" customFormat="1" ht="18" hidden="1" customHeight="1" x14ac:dyDescent="0.25">
      <c r="A70" s="1"/>
      <c r="B70" s="359" t="s">
        <v>129</v>
      </c>
      <c r="C70" s="359"/>
      <c r="D70" s="359" t="s">
        <v>136</v>
      </c>
      <c r="E70" s="359"/>
      <c r="F70" s="359"/>
      <c r="G70" s="76" t="s">
        <v>129</v>
      </c>
      <c r="H70" s="359" t="s">
        <v>136</v>
      </c>
      <c r="I70" s="359"/>
      <c r="J70" s="359"/>
      <c r="K70" s="1"/>
      <c r="L70" s="1"/>
      <c r="M70" s="1"/>
      <c r="N70" s="1"/>
      <c r="O70" s="1"/>
      <c r="P70" s="211"/>
      <c r="Q70" s="240"/>
      <c r="R70" s="207"/>
      <c r="T70" s="234"/>
      <c r="U70" s="230"/>
      <c r="V70" s="232"/>
      <c r="W70" s="234"/>
      <c r="X70" s="234"/>
      <c r="Y70" s="230"/>
      <c r="Z70" s="232"/>
      <c r="AA70" s="339"/>
      <c r="AB70" s="339"/>
      <c r="AC70" s="339"/>
      <c r="AD70" s="339"/>
      <c r="AE70" s="339"/>
      <c r="AF70" s="207"/>
      <c r="AG70" s="207"/>
      <c r="AH70" s="207"/>
      <c r="AI70" s="207"/>
      <c r="AJ70" s="207"/>
      <c r="AK70" s="207"/>
      <c r="AL70" s="207"/>
      <c r="AM70" s="207"/>
      <c r="AN70" s="207"/>
      <c r="AO70" s="233"/>
      <c r="AP70" s="233"/>
      <c r="AQ70" s="233"/>
    </row>
    <row r="71" spans="1:43" s="229" customFormat="1" ht="18" hidden="1" customHeight="1" x14ac:dyDescent="0.25">
      <c r="A71" s="1"/>
      <c r="B71" s="496"/>
      <c r="C71" s="496"/>
      <c r="D71" s="497" t="s">
        <v>145</v>
      </c>
      <c r="E71" s="497"/>
      <c r="F71" s="497"/>
      <c r="G71" s="332"/>
      <c r="H71" s="497" t="s">
        <v>145</v>
      </c>
      <c r="I71" s="497"/>
      <c r="J71" s="497"/>
      <c r="K71" s="1"/>
      <c r="L71" s="1"/>
      <c r="M71" s="1"/>
      <c r="N71" s="1"/>
      <c r="O71" s="1"/>
      <c r="P71" s="211"/>
      <c r="Q71" s="240"/>
      <c r="R71" s="207"/>
      <c r="T71" s="234"/>
      <c r="U71" s="230"/>
      <c r="V71" s="232"/>
      <c r="W71" s="234"/>
      <c r="X71" s="234"/>
      <c r="Y71" s="230"/>
      <c r="Z71" s="232"/>
      <c r="AA71" s="339"/>
      <c r="AB71" s="339"/>
      <c r="AC71" s="339"/>
      <c r="AD71" s="339"/>
      <c r="AE71" s="339"/>
      <c r="AF71" s="207"/>
      <c r="AG71" s="207"/>
      <c r="AH71" s="207"/>
      <c r="AI71" s="207"/>
      <c r="AJ71" s="207"/>
      <c r="AK71" s="207"/>
      <c r="AL71" s="207"/>
      <c r="AM71" s="207"/>
      <c r="AN71" s="207"/>
      <c r="AO71" s="233"/>
      <c r="AP71" s="233"/>
      <c r="AQ71" s="233"/>
    </row>
    <row r="72" spans="1:43" s="229" customFormat="1" ht="18" hidden="1" customHeight="1" x14ac:dyDescent="0.25">
      <c r="A72" s="1"/>
      <c r="B72" s="1"/>
      <c r="C72" s="1"/>
      <c r="D72" s="1"/>
      <c r="E72" s="1"/>
      <c r="F72" s="1"/>
      <c r="G72" s="1"/>
      <c r="H72" s="1"/>
      <c r="I72" s="1"/>
      <c r="J72" s="1"/>
      <c r="K72" s="1"/>
      <c r="L72" s="1"/>
      <c r="M72" s="1"/>
      <c r="N72" s="1"/>
      <c r="O72" s="1"/>
      <c r="P72" s="211"/>
      <c r="Q72" s="240"/>
      <c r="R72" s="207"/>
      <c r="T72" s="234"/>
      <c r="U72" s="230"/>
      <c r="V72" s="232"/>
      <c r="W72" s="234"/>
      <c r="X72" s="234"/>
      <c r="Y72" s="230"/>
      <c r="Z72" s="232"/>
      <c r="AA72" s="339"/>
      <c r="AB72" s="339"/>
      <c r="AC72" s="339"/>
      <c r="AD72" s="339"/>
      <c r="AE72" s="339"/>
      <c r="AF72" s="207"/>
      <c r="AG72" s="207"/>
      <c r="AH72" s="207"/>
      <c r="AI72" s="207"/>
      <c r="AJ72" s="207"/>
      <c r="AK72" s="207"/>
      <c r="AL72" s="207"/>
      <c r="AM72" s="207"/>
      <c r="AN72" s="207"/>
      <c r="AO72" s="233"/>
      <c r="AP72" s="233"/>
      <c r="AQ72" s="233"/>
    </row>
    <row r="73" spans="1:43" s="229" customFormat="1" ht="18" hidden="1" customHeight="1" x14ac:dyDescent="0.25">
      <c r="A73" s="1"/>
      <c r="B73" s="359" t="s">
        <v>129</v>
      </c>
      <c r="C73" s="359"/>
      <c r="D73" s="359" t="s">
        <v>137</v>
      </c>
      <c r="E73" s="359"/>
      <c r="F73" s="359"/>
      <c r="G73" s="76" t="s">
        <v>129</v>
      </c>
      <c r="H73" s="359" t="s">
        <v>137</v>
      </c>
      <c r="I73" s="359"/>
      <c r="J73" s="359"/>
      <c r="K73" s="1"/>
      <c r="L73" s="1"/>
      <c r="M73" s="1"/>
      <c r="N73" s="1"/>
      <c r="O73" s="1"/>
      <c r="P73" s="211"/>
      <c r="Q73" s="204"/>
      <c r="R73" s="207"/>
      <c r="T73" s="234"/>
      <c r="U73" s="230"/>
      <c r="V73" s="232"/>
      <c r="W73" s="234"/>
      <c r="X73" s="234"/>
      <c r="Y73" s="230"/>
      <c r="Z73" s="232"/>
      <c r="AA73" s="339"/>
      <c r="AB73" s="339"/>
      <c r="AC73" s="339"/>
      <c r="AD73" s="339"/>
      <c r="AE73" s="339"/>
      <c r="AF73" s="207"/>
      <c r="AG73" s="207"/>
      <c r="AH73" s="207"/>
      <c r="AI73" s="207"/>
      <c r="AJ73" s="207"/>
      <c r="AK73" s="207"/>
      <c r="AL73" s="207"/>
      <c r="AM73" s="207"/>
      <c r="AN73" s="207"/>
      <c r="AO73" s="233"/>
      <c r="AP73" s="233"/>
      <c r="AQ73" s="233"/>
    </row>
    <row r="74" spans="1:43" s="229" customFormat="1" ht="18" hidden="1" customHeight="1" x14ac:dyDescent="0.25">
      <c r="A74" s="1"/>
      <c r="B74" s="496"/>
      <c r="C74" s="496"/>
      <c r="D74" s="497" t="s">
        <v>145</v>
      </c>
      <c r="E74" s="497"/>
      <c r="F74" s="497"/>
      <c r="G74" s="332"/>
      <c r="H74" s="497" t="s">
        <v>145</v>
      </c>
      <c r="I74" s="497"/>
      <c r="J74" s="497"/>
      <c r="K74" s="1"/>
      <c r="L74" s="1"/>
      <c r="M74" s="1"/>
      <c r="N74" s="1"/>
      <c r="O74" s="1"/>
      <c r="P74" s="211"/>
      <c r="Q74" s="240"/>
      <c r="R74" s="207"/>
      <c r="T74" s="234"/>
      <c r="U74" s="230"/>
      <c r="V74" s="232"/>
      <c r="W74" s="234"/>
      <c r="X74" s="234"/>
      <c r="Y74" s="230"/>
      <c r="Z74" s="232"/>
      <c r="AA74" s="339"/>
      <c r="AB74" s="339"/>
      <c r="AC74" s="339"/>
      <c r="AD74" s="339"/>
      <c r="AE74" s="339"/>
      <c r="AF74" s="207"/>
      <c r="AG74" s="207"/>
      <c r="AH74" s="207"/>
      <c r="AI74" s="207"/>
      <c r="AJ74" s="207"/>
      <c r="AK74" s="207"/>
      <c r="AL74" s="207"/>
      <c r="AM74" s="207"/>
      <c r="AN74" s="207"/>
      <c r="AO74" s="233"/>
      <c r="AP74" s="233"/>
      <c r="AQ74" s="233"/>
    </row>
    <row r="75" spans="1:43" s="229" customFormat="1" ht="18" hidden="1" customHeight="1" x14ac:dyDescent="0.25">
      <c r="A75" s="1"/>
      <c r="B75" s="13"/>
      <c r="C75" s="13"/>
      <c r="D75" s="336"/>
      <c r="E75" s="336"/>
      <c r="F75" s="336"/>
      <c r="G75" s="13"/>
      <c r="H75" s="337"/>
      <c r="I75" s="337"/>
      <c r="J75" s="337"/>
      <c r="K75" s="1"/>
      <c r="L75" s="1"/>
      <c r="M75" s="1"/>
      <c r="N75" s="1"/>
      <c r="O75" s="1"/>
      <c r="P75" s="211"/>
      <c r="Q75" s="240"/>
      <c r="R75" s="207"/>
      <c r="T75" s="234"/>
      <c r="U75" s="230"/>
      <c r="V75" s="232"/>
      <c r="W75" s="234"/>
      <c r="X75" s="234"/>
      <c r="Y75" s="230"/>
      <c r="Z75" s="232"/>
      <c r="AA75" s="339"/>
      <c r="AB75" s="339"/>
      <c r="AC75" s="339"/>
      <c r="AD75" s="339"/>
      <c r="AE75" s="339"/>
      <c r="AF75" s="207"/>
      <c r="AG75" s="207"/>
      <c r="AH75" s="207"/>
      <c r="AI75" s="207"/>
      <c r="AJ75" s="207"/>
      <c r="AK75" s="207"/>
      <c r="AL75" s="207"/>
      <c r="AM75" s="207"/>
      <c r="AN75" s="207"/>
      <c r="AO75" s="233"/>
      <c r="AP75" s="233"/>
      <c r="AQ75" s="233"/>
    </row>
    <row r="76" spans="1:43" s="229" customFormat="1" ht="18" hidden="1" customHeight="1" x14ac:dyDescent="0.25">
      <c r="A76" s="1"/>
      <c r="B76" s="13"/>
      <c r="C76" s="13"/>
      <c r="D76" s="336"/>
      <c r="E76" s="336"/>
      <c r="F76" s="336"/>
      <c r="G76" s="13"/>
      <c r="H76" s="337"/>
      <c r="I76" s="337"/>
      <c r="J76" s="337"/>
      <c r="K76" s="1"/>
      <c r="L76" s="1"/>
      <c r="M76" s="1"/>
      <c r="N76" s="1"/>
      <c r="O76" s="1"/>
      <c r="P76" s="211"/>
      <c r="Q76" s="240"/>
      <c r="R76" s="207"/>
      <c r="T76" s="234"/>
      <c r="U76" s="230"/>
      <c r="V76" s="232"/>
      <c r="W76" s="234"/>
      <c r="X76" s="234"/>
      <c r="Y76" s="230"/>
      <c r="Z76" s="232"/>
      <c r="AA76" s="339"/>
      <c r="AB76" s="339"/>
      <c r="AC76" s="339"/>
      <c r="AD76" s="339"/>
      <c r="AE76" s="339"/>
      <c r="AF76" s="207"/>
      <c r="AG76" s="207"/>
      <c r="AH76" s="207"/>
      <c r="AI76" s="207"/>
      <c r="AJ76" s="207"/>
      <c r="AK76" s="207"/>
      <c r="AL76" s="207"/>
      <c r="AM76" s="207"/>
      <c r="AN76" s="207"/>
      <c r="AO76" s="233"/>
      <c r="AP76" s="233"/>
      <c r="AQ76" s="233"/>
    </row>
    <row r="77" spans="1:43" s="229" customFormat="1" ht="18" hidden="1" customHeight="1" x14ac:dyDescent="0.25">
      <c r="A77" s="1"/>
      <c r="B77" s="1"/>
      <c r="C77" s="1"/>
      <c r="D77" s="1"/>
      <c r="E77" s="1"/>
      <c r="F77" s="1"/>
      <c r="G77" s="1"/>
      <c r="H77" s="1"/>
      <c r="I77" s="1"/>
      <c r="J77" s="1"/>
      <c r="K77" s="1"/>
      <c r="L77" s="1"/>
      <c r="M77" s="1"/>
      <c r="N77" s="1"/>
      <c r="O77" s="1"/>
      <c r="P77" s="211"/>
      <c r="Q77" s="240"/>
      <c r="R77" s="207"/>
      <c r="T77" s="234"/>
      <c r="U77" s="230"/>
      <c r="V77" s="232"/>
      <c r="W77" s="234"/>
      <c r="X77" s="234"/>
      <c r="Y77" s="230"/>
      <c r="Z77" s="232"/>
      <c r="AA77" s="339"/>
      <c r="AB77" s="339"/>
      <c r="AC77" s="339"/>
      <c r="AD77" s="339"/>
      <c r="AE77" s="339"/>
      <c r="AF77" s="207"/>
      <c r="AG77" s="207"/>
      <c r="AH77" s="207"/>
      <c r="AI77" s="207"/>
      <c r="AJ77" s="207"/>
      <c r="AK77" s="207"/>
      <c r="AL77" s="207"/>
      <c r="AM77" s="207"/>
      <c r="AN77" s="207"/>
      <c r="AO77" s="233"/>
      <c r="AP77" s="233"/>
      <c r="AQ77" s="233"/>
    </row>
    <row r="78" spans="1:43" s="229" customFormat="1" ht="30" hidden="1" customHeight="1" x14ac:dyDescent="0.25">
      <c r="A78" s="1"/>
      <c r="B78" s="494" t="s">
        <v>144</v>
      </c>
      <c r="C78" s="495"/>
      <c r="D78" s="495"/>
      <c r="E78" s="495"/>
      <c r="F78" s="495"/>
      <c r="G78" s="495"/>
      <c r="H78" s="495"/>
      <c r="I78" s="495"/>
      <c r="J78" s="495"/>
      <c r="K78" s="1"/>
      <c r="L78" s="1"/>
      <c r="M78" s="1"/>
      <c r="N78" s="1"/>
      <c r="O78" s="1"/>
      <c r="P78" s="211"/>
      <c r="Q78" s="240"/>
      <c r="R78" s="207"/>
      <c r="T78" s="234"/>
      <c r="U78" s="230"/>
      <c r="V78" s="232"/>
      <c r="W78" s="234"/>
      <c r="X78" s="234"/>
      <c r="Y78" s="230"/>
      <c r="Z78" s="232"/>
      <c r="AA78" s="339"/>
      <c r="AB78" s="339"/>
      <c r="AC78" s="339"/>
      <c r="AD78" s="339"/>
      <c r="AE78" s="339"/>
      <c r="AF78" s="207"/>
      <c r="AG78" s="207"/>
      <c r="AH78" s="207"/>
      <c r="AI78" s="207"/>
      <c r="AJ78" s="207"/>
      <c r="AK78" s="207"/>
      <c r="AL78" s="207"/>
      <c r="AM78" s="207"/>
      <c r="AN78" s="207"/>
      <c r="AO78" s="233"/>
      <c r="AP78" s="233"/>
      <c r="AQ78" s="233"/>
    </row>
    <row r="79" spans="1:43" s="229" customFormat="1" ht="18" hidden="1" customHeight="1" x14ac:dyDescent="0.25">
      <c r="A79" s="1"/>
      <c r="B79" s="359" t="s">
        <v>129</v>
      </c>
      <c r="C79" s="359"/>
      <c r="D79" s="359"/>
      <c r="E79" s="359"/>
      <c r="F79" s="359"/>
      <c r="G79" s="76" t="s">
        <v>129</v>
      </c>
      <c r="H79" s="359"/>
      <c r="I79" s="359"/>
      <c r="J79" s="359"/>
      <c r="K79" s="1"/>
      <c r="L79" s="1"/>
      <c r="M79" s="1"/>
      <c r="N79" s="1"/>
      <c r="O79" s="1"/>
      <c r="P79" s="211"/>
      <c r="Q79" s="240"/>
      <c r="R79" s="207"/>
      <c r="T79" s="234"/>
      <c r="U79" s="230"/>
      <c r="V79" s="232"/>
      <c r="W79" s="234"/>
      <c r="X79" s="234"/>
      <c r="Y79" s="230"/>
      <c r="Z79" s="232"/>
      <c r="AA79" s="339"/>
      <c r="AB79" s="339"/>
      <c r="AC79" s="339"/>
      <c r="AD79" s="339"/>
      <c r="AE79" s="339"/>
      <c r="AF79" s="207"/>
      <c r="AG79" s="207"/>
      <c r="AH79" s="207"/>
      <c r="AI79" s="207"/>
      <c r="AJ79" s="207"/>
      <c r="AK79" s="207"/>
      <c r="AL79" s="207"/>
      <c r="AM79" s="207"/>
      <c r="AN79" s="207"/>
      <c r="AO79" s="233"/>
      <c r="AP79" s="233"/>
      <c r="AQ79" s="233"/>
    </row>
    <row r="80" spans="1:43" s="229" customFormat="1" ht="18" hidden="1" customHeight="1" x14ac:dyDescent="0.25">
      <c r="A80" s="1"/>
      <c r="B80" s="496"/>
      <c r="C80" s="496"/>
      <c r="D80" s="497" t="s">
        <v>145</v>
      </c>
      <c r="E80" s="497"/>
      <c r="F80" s="497"/>
      <c r="G80" s="332"/>
      <c r="H80" s="497" t="s">
        <v>145</v>
      </c>
      <c r="I80" s="497"/>
      <c r="J80" s="497"/>
      <c r="K80" s="1"/>
      <c r="L80" s="1"/>
      <c r="M80" s="1"/>
      <c r="N80" s="1"/>
      <c r="O80" s="1"/>
      <c r="P80" s="211"/>
      <c r="Q80" s="240"/>
      <c r="R80" s="207"/>
      <c r="T80" s="234"/>
      <c r="U80" s="230"/>
      <c r="V80" s="232"/>
      <c r="W80" s="234"/>
      <c r="X80" s="234"/>
      <c r="Y80" s="230"/>
      <c r="Z80" s="232"/>
      <c r="AA80" s="339"/>
      <c r="AB80" s="339"/>
      <c r="AC80" s="339"/>
      <c r="AD80" s="339"/>
      <c r="AE80" s="339"/>
      <c r="AF80" s="207"/>
      <c r="AG80" s="207"/>
      <c r="AH80" s="207"/>
      <c r="AI80" s="207"/>
      <c r="AJ80" s="207"/>
      <c r="AK80" s="207"/>
      <c r="AL80" s="207"/>
      <c r="AM80" s="207"/>
      <c r="AN80" s="207"/>
      <c r="AO80" s="233"/>
      <c r="AP80" s="233"/>
      <c r="AQ80" s="233"/>
    </row>
    <row r="81" spans="1:43" s="229" customFormat="1" hidden="1" x14ac:dyDescent="0.25">
      <c r="A81" s="1"/>
      <c r="B81" s="1"/>
      <c r="C81" s="1"/>
      <c r="D81" s="1"/>
      <c r="E81" s="1"/>
      <c r="F81" s="1"/>
      <c r="G81" s="1"/>
      <c r="H81" s="1"/>
      <c r="I81" s="1"/>
      <c r="J81" s="1"/>
      <c r="K81" s="1"/>
      <c r="L81" s="1"/>
      <c r="M81" s="1"/>
      <c r="N81" s="1"/>
      <c r="O81" s="1"/>
      <c r="P81" s="211"/>
      <c r="Q81" s="240"/>
      <c r="R81" s="207"/>
      <c r="T81" s="234"/>
      <c r="U81" s="230"/>
      <c r="V81" s="232"/>
      <c r="W81" s="234"/>
      <c r="X81" s="234"/>
      <c r="Y81" s="230"/>
      <c r="Z81" s="232"/>
      <c r="AA81" s="339"/>
      <c r="AB81" s="339"/>
      <c r="AC81" s="339"/>
      <c r="AD81" s="339"/>
      <c r="AE81" s="339"/>
      <c r="AF81" s="207"/>
      <c r="AG81" s="207"/>
      <c r="AH81" s="207"/>
      <c r="AI81" s="207"/>
      <c r="AJ81" s="207"/>
      <c r="AK81" s="207"/>
      <c r="AL81" s="207"/>
      <c r="AM81" s="207"/>
      <c r="AN81" s="207"/>
      <c r="AO81" s="233"/>
      <c r="AP81" s="233"/>
      <c r="AQ81" s="233"/>
    </row>
    <row r="82" spans="1:43" s="229" customFormat="1" x14ac:dyDescent="0.25">
      <c r="A82" s="1"/>
      <c r="B82" s="1"/>
      <c r="C82" s="1"/>
      <c r="D82" s="1"/>
      <c r="E82" s="1"/>
      <c r="F82" s="1"/>
      <c r="G82" s="1"/>
      <c r="H82" s="1"/>
      <c r="I82" s="1"/>
      <c r="J82" s="1"/>
      <c r="K82" s="1"/>
      <c r="L82" s="1"/>
      <c r="M82" s="1"/>
      <c r="N82" s="1"/>
      <c r="O82" s="1"/>
      <c r="P82" s="211"/>
      <c r="Q82" s="240"/>
      <c r="R82" s="207"/>
      <c r="T82" s="234"/>
      <c r="U82" s="230"/>
      <c r="V82" s="232"/>
      <c r="W82" s="234"/>
      <c r="X82" s="234"/>
      <c r="Y82" s="230"/>
      <c r="Z82" s="232"/>
      <c r="AA82" s="339"/>
      <c r="AB82" s="339"/>
      <c r="AC82" s="339"/>
      <c r="AD82" s="339"/>
      <c r="AE82" s="339"/>
      <c r="AF82" s="207"/>
      <c r="AG82" s="207"/>
      <c r="AH82" s="207"/>
      <c r="AI82" s="207"/>
      <c r="AJ82" s="207"/>
      <c r="AK82" s="207"/>
      <c r="AL82" s="207"/>
      <c r="AM82" s="207"/>
      <c r="AN82" s="207"/>
      <c r="AO82" s="233"/>
      <c r="AP82" s="233"/>
      <c r="AQ82" s="233"/>
    </row>
    <row r="83" spans="1:43" s="229" customFormat="1" x14ac:dyDescent="0.25">
      <c r="A83" s="1"/>
      <c r="B83" s="493" t="s">
        <v>68</v>
      </c>
      <c r="C83" s="493"/>
      <c r="D83" s="66"/>
      <c r="E83" s="62"/>
      <c r="F83" s="23"/>
      <c r="G83" s="66" t="s">
        <v>75</v>
      </c>
      <c r="H83" s="62"/>
      <c r="I83" s="1"/>
      <c r="J83" s="34"/>
      <c r="K83" s="1"/>
      <c r="L83" s="1"/>
      <c r="M83" s="1"/>
      <c r="N83" s="1"/>
      <c r="O83" s="1"/>
      <c r="P83" s="211"/>
      <c r="Q83" s="240"/>
      <c r="R83" s="207"/>
      <c r="T83" s="234"/>
      <c r="U83" s="230"/>
      <c r="V83" s="232"/>
      <c r="W83" s="234"/>
      <c r="X83" s="234"/>
      <c r="Y83" s="230"/>
      <c r="Z83" s="232"/>
      <c r="AA83" s="339"/>
      <c r="AB83" s="339"/>
      <c r="AC83" s="339"/>
      <c r="AD83" s="339"/>
      <c r="AE83" s="339"/>
      <c r="AF83" s="207"/>
      <c r="AG83" s="207"/>
      <c r="AH83" s="207"/>
      <c r="AI83" s="207"/>
      <c r="AJ83" s="207"/>
      <c r="AK83" s="207"/>
      <c r="AL83" s="207"/>
      <c r="AM83" s="207"/>
      <c r="AN83" s="207"/>
      <c r="AO83" s="233"/>
      <c r="AP83" s="233"/>
      <c r="AQ83" s="233"/>
    </row>
    <row r="84" spans="1:43" s="229" customFormat="1" hidden="1" x14ac:dyDescent="0.25">
      <c r="A84" s="1"/>
      <c r="B84" s="1"/>
      <c r="C84" s="1"/>
      <c r="D84" s="1"/>
      <c r="E84" s="23"/>
      <c r="F84" s="1"/>
      <c r="G84" s="1"/>
      <c r="H84" s="1"/>
      <c r="I84" s="1"/>
      <c r="J84" s="1"/>
      <c r="K84" s="1"/>
      <c r="L84" s="1"/>
      <c r="M84" s="1"/>
      <c r="N84" s="1"/>
      <c r="O84" s="1"/>
      <c r="P84" s="211"/>
      <c r="Q84" s="240"/>
      <c r="R84" s="207"/>
      <c r="T84" s="234"/>
      <c r="U84" s="230"/>
      <c r="V84" s="232"/>
      <c r="W84" s="234"/>
      <c r="X84" s="234"/>
      <c r="Y84" s="230"/>
      <c r="Z84" s="232"/>
      <c r="AA84" s="339"/>
      <c r="AB84" s="339"/>
      <c r="AC84" s="339"/>
      <c r="AD84" s="339"/>
      <c r="AE84" s="339"/>
      <c r="AF84" s="207"/>
      <c r="AG84" s="207"/>
      <c r="AH84" s="207"/>
      <c r="AI84" s="207"/>
      <c r="AJ84" s="207"/>
      <c r="AK84" s="207"/>
      <c r="AL84" s="207"/>
      <c r="AM84" s="207"/>
      <c r="AN84" s="207"/>
      <c r="AO84" s="233"/>
      <c r="AP84" s="233"/>
      <c r="AQ84" s="233"/>
    </row>
    <row r="85" spans="1:43" s="229" customFormat="1" hidden="1" x14ac:dyDescent="0.25">
      <c r="A85" s="1"/>
      <c r="B85"/>
      <c r="C85"/>
      <c r="D85"/>
      <c r="E85" s="1"/>
      <c r="F85"/>
      <c r="G85"/>
      <c r="H85"/>
      <c r="I85"/>
      <c r="J85"/>
      <c r="K85"/>
      <c r="L85"/>
      <c r="M85"/>
      <c r="N85"/>
      <c r="O85"/>
      <c r="P85" s="211"/>
      <c r="Q85" s="240"/>
      <c r="R85" s="207"/>
      <c r="T85" s="234"/>
      <c r="U85" s="230"/>
      <c r="V85" s="232"/>
      <c r="W85" s="234"/>
      <c r="X85" s="234"/>
      <c r="Y85" s="230"/>
      <c r="Z85" s="232"/>
      <c r="AA85" s="339"/>
      <c r="AB85" s="339"/>
      <c r="AC85" s="339"/>
      <c r="AD85" s="339"/>
      <c r="AE85" s="339"/>
      <c r="AF85" s="207"/>
      <c r="AG85" s="207"/>
      <c r="AH85" s="207"/>
      <c r="AI85" s="207"/>
      <c r="AJ85" s="207"/>
      <c r="AK85" s="207"/>
      <c r="AL85" s="207"/>
      <c r="AM85" s="207"/>
      <c r="AN85" s="207"/>
      <c r="AO85" s="233"/>
      <c r="AP85" s="233"/>
      <c r="AQ85" s="233"/>
    </row>
    <row r="86" spans="1:43" s="229" customFormat="1" hidden="1" x14ac:dyDescent="0.25">
      <c r="A86"/>
      <c r="B86"/>
      <c r="C86"/>
      <c r="D86"/>
      <c r="E86"/>
      <c r="F86"/>
      <c r="G86"/>
      <c r="H86"/>
      <c r="I86"/>
      <c r="J86"/>
      <c r="K86"/>
      <c r="L86"/>
      <c r="M86"/>
      <c r="N86"/>
      <c r="O86"/>
      <c r="P86" s="211"/>
      <c r="Q86" s="240"/>
      <c r="R86" s="207"/>
      <c r="T86" s="234"/>
      <c r="U86" s="230"/>
      <c r="V86" s="232"/>
      <c r="W86" s="234"/>
      <c r="X86" s="234"/>
      <c r="Y86" s="230"/>
      <c r="Z86" s="232"/>
      <c r="AA86" s="339"/>
      <c r="AB86" s="339"/>
      <c r="AC86" s="339"/>
      <c r="AD86" s="339"/>
      <c r="AE86" s="339"/>
      <c r="AF86" s="207"/>
      <c r="AG86" s="207"/>
      <c r="AH86" s="207"/>
      <c r="AI86" s="207"/>
      <c r="AJ86" s="207"/>
      <c r="AK86" s="207"/>
      <c r="AL86" s="207"/>
      <c r="AM86" s="207"/>
      <c r="AN86" s="207"/>
      <c r="AO86" s="233"/>
      <c r="AP86" s="233"/>
      <c r="AQ86" s="233"/>
    </row>
    <row r="87" spans="1:43" s="229" customFormat="1" hidden="1" x14ac:dyDescent="0.25">
      <c r="A87"/>
      <c r="B87"/>
      <c r="C87"/>
      <c r="D87"/>
      <c r="E87"/>
      <c r="F87"/>
      <c r="G87"/>
      <c r="H87"/>
      <c r="I87"/>
      <c r="J87"/>
      <c r="K87"/>
      <c r="L87"/>
      <c r="M87"/>
      <c r="N87"/>
      <c r="O87"/>
      <c r="P87" s="211"/>
      <c r="Q87" s="240"/>
      <c r="R87" s="207"/>
      <c r="T87" s="234"/>
      <c r="U87" s="230"/>
      <c r="V87" s="232"/>
      <c r="W87" s="234"/>
      <c r="X87" s="234"/>
      <c r="Y87" s="230"/>
      <c r="Z87" s="232"/>
      <c r="AA87" s="339"/>
      <c r="AB87" s="339"/>
      <c r="AC87" s="339"/>
      <c r="AD87" s="339"/>
      <c r="AE87" s="339"/>
      <c r="AF87" s="207"/>
      <c r="AG87" s="207"/>
      <c r="AH87" s="207"/>
      <c r="AI87" s="207"/>
      <c r="AJ87" s="207"/>
      <c r="AK87" s="207"/>
      <c r="AL87" s="207"/>
      <c r="AM87" s="207"/>
      <c r="AN87" s="207"/>
      <c r="AO87" s="233"/>
      <c r="AP87" s="233"/>
      <c r="AQ87" s="233"/>
    </row>
    <row r="88" spans="1:43" s="229" customFormat="1" hidden="1" x14ac:dyDescent="0.25">
      <c r="A88"/>
      <c r="B88"/>
      <c r="C88"/>
      <c r="D88"/>
      <c r="E88"/>
      <c r="F88"/>
      <c r="G88"/>
      <c r="H88"/>
      <c r="I88"/>
      <c r="J88"/>
      <c r="K88"/>
      <c r="L88"/>
      <c r="M88"/>
      <c r="N88"/>
      <c r="O88"/>
      <c r="P88" s="211"/>
      <c r="Q88" s="240"/>
      <c r="R88" s="207"/>
      <c r="T88" s="234"/>
      <c r="U88" s="230"/>
      <c r="V88" s="232"/>
      <c r="W88" s="234"/>
      <c r="X88" s="234"/>
      <c r="Y88" s="230"/>
      <c r="Z88" s="232"/>
      <c r="AA88" s="339"/>
      <c r="AB88" s="339"/>
      <c r="AC88" s="339"/>
      <c r="AD88" s="339"/>
      <c r="AE88" s="339"/>
      <c r="AF88" s="207"/>
      <c r="AG88" s="207"/>
      <c r="AH88" s="207"/>
      <c r="AI88" s="207"/>
      <c r="AJ88" s="207"/>
      <c r="AK88" s="207"/>
      <c r="AL88" s="207"/>
      <c r="AM88" s="207"/>
      <c r="AN88" s="207"/>
      <c r="AO88" s="233"/>
      <c r="AP88" s="233"/>
      <c r="AQ88" s="233"/>
    </row>
    <row r="89" spans="1:43" s="229" customFormat="1" hidden="1" x14ac:dyDescent="0.25">
      <c r="A89"/>
      <c r="B89"/>
      <c r="C89"/>
      <c r="D89"/>
      <c r="E89"/>
      <c r="F89"/>
      <c r="G89"/>
      <c r="H89"/>
      <c r="I89"/>
      <c r="J89"/>
      <c r="K89"/>
      <c r="L89"/>
      <c r="M89"/>
      <c r="N89"/>
      <c r="O89"/>
      <c r="P89" s="211"/>
      <c r="Q89" s="240"/>
      <c r="R89" s="207"/>
      <c r="T89" s="234"/>
      <c r="U89" s="230"/>
      <c r="V89" s="232"/>
      <c r="W89" s="234"/>
      <c r="X89" s="234"/>
      <c r="Y89" s="230"/>
      <c r="Z89" s="232"/>
      <c r="AA89" s="339"/>
      <c r="AB89" s="339"/>
      <c r="AC89" s="339"/>
      <c r="AD89" s="339"/>
      <c r="AE89" s="339"/>
      <c r="AF89" s="207"/>
      <c r="AG89" s="207"/>
      <c r="AH89" s="207"/>
      <c r="AI89" s="207"/>
      <c r="AJ89" s="207"/>
      <c r="AK89" s="207"/>
      <c r="AL89" s="207"/>
      <c r="AM89" s="207"/>
      <c r="AN89" s="207"/>
      <c r="AO89" s="233"/>
      <c r="AP89" s="233"/>
      <c r="AQ89" s="233"/>
    </row>
    <row r="90" spans="1:43" s="229" customFormat="1" hidden="1" x14ac:dyDescent="0.25">
      <c r="A90"/>
      <c r="B90"/>
      <c r="C90"/>
      <c r="D90"/>
      <c r="E90"/>
      <c r="F90"/>
      <c r="G90"/>
      <c r="H90"/>
      <c r="I90"/>
      <c r="J90"/>
      <c r="K90"/>
      <c r="L90"/>
      <c r="M90"/>
      <c r="N90"/>
      <c r="O90"/>
      <c r="P90" s="211"/>
      <c r="Q90" s="240"/>
      <c r="R90" s="207"/>
      <c r="T90" s="234"/>
      <c r="U90" s="230"/>
      <c r="V90" s="232"/>
      <c r="W90" s="234"/>
      <c r="X90" s="234"/>
      <c r="Y90" s="230"/>
      <c r="Z90" s="232"/>
      <c r="AA90" s="339"/>
      <c r="AB90" s="339"/>
      <c r="AC90" s="339"/>
      <c r="AD90" s="339"/>
      <c r="AE90" s="339"/>
      <c r="AF90" s="207"/>
      <c r="AG90" s="207"/>
      <c r="AH90" s="207"/>
      <c r="AI90" s="207"/>
      <c r="AJ90" s="207"/>
      <c r="AK90" s="207"/>
      <c r="AL90" s="207"/>
      <c r="AM90" s="207"/>
      <c r="AN90" s="207"/>
      <c r="AO90" s="233"/>
      <c r="AP90" s="233"/>
      <c r="AQ90" s="233"/>
    </row>
    <row r="91" spans="1:43" customFormat="1" hidden="1" x14ac:dyDescent="0.25">
      <c r="P91" s="211"/>
      <c r="Q91" s="240"/>
      <c r="R91" s="207"/>
      <c r="S91" s="229"/>
      <c r="T91" s="234"/>
      <c r="U91" s="230"/>
      <c r="V91" s="232"/>
      <c r="W91" s="234"/>
      <c r="X91" s="234"/>
      <c r="Y91" s="230"/>
      <c r="Z91" s="232"/>
      <c r="AA91" s="339"/>
      <c r="AB91" s="339"/>
      <c r="AC91" s="339"/>
      <c r="AD91" s="339"/>
      <c r="AE91" s="339"/>
      <c r="AF91" s="207"/>
      <c r="AG91" s="207"/>
      <c r="AH91" s="207"/>
      <c r="AI91" s="207"/>
      <c r="AJ91" s="207"/>
      <c r="AK91" s="207"/>
      <c r="AL91" s="207"/>
      <c r="AM91" s="207"/>
      <c r="AN91" s="207"/>
      <c r="AO91" s="233"/>
      <c r="AP91" s="233"/>
      <c r="AQ91" s="233"/>
    </row>
    <row r="92" spans="1:43" customFormat="1" hidden="1" x14ac:dyDescent="0.25">
      <c r="P92" s="211"/>
      <c r="Q92" s="240"/>
      <c r="R92" s="207"/>
      <c r="S92" s="229"/>
      <c r="T92" s="234"/>
      <c r="U92" s="230"/>
      <c r="V92" s="232"/>
      <c r="W92" s="234"/>
      <c r="X92" s="234"/>
      <c r="Y92" s="230"/>
      <c r="Z92" s="232"/>
      <c r="AA92" s="339"/>
      <c r="AB92" s="339"/>
      <c r="AC92" s="339"/>
      <c r="AD92" s="339"/>
      <c r="AE92" s="339"/>
      <c r="AF92" s="207"/>
      <c r="AG92" s="207"/>
      <c r="AH92" s="207"/>
      <c r="AI92" s="207"/>
      <c r="AJ92" s="207"/>
      <c r="AK92" s="207"/>
      <c r="AL92" s="207"/>
      <c r="AM92" s="207"/>
      <c r="AN92" s="207"/>
      <c r="AO92" s="233"/>
      <c r="AP92" s="233"/>
      <c r="AQ92" s="233"/>
    </row>
    <row r="93" spans="1:43" customFormat="1" hidden="1" x14ac:dyDescent="0.25">
      <c r="P93" s="211"/>
      <c r="Q93" s="240"/>
      <c r="R93" s="207"/>
      <c r="S93" s="229"/>
      <c r="T93" s="234"/>
      <c r="U93" s="230"/>
      <c r="V93" s="232"/>
      <c r="W93" s="234"/>
      <c r="X93" s="234"/>
      <c r="Y93" s="230"/>
      <c r="Z93" s="232"/>
      <c r="AA93" s="339"/>
      <c r="AB93" s="339"/>
      <c r="AC93" s="339"/>
      <c r="AD93" s="339"/>
      <c r="AE93" s="339"/>
      <c r="AF93" s="207"/>
      <c r="AG93" s="207"/>
      <c r="AH93" s="207"/>
      <c r="AI93" s="207"/>
      <c r="AJ93" s="207"/>
      <c r="AK93" s="207"/>
      <c r="AL93" s="207"/>
      <c r="AM93" s="207"/>
      <c r="AN93" s="207"/>
      <c r="AO93" s="233"/>
      <c r="AP93" s="233"/>
      <c r="AQ93" s="233"/>
    </row>
    <row r="94" spans="1:43" customFormat="1" ht="15" hidden="1" customHeight="1" x14ac:dyDescent="0.25">
      <c r="P94" s="211"/>
      <c r="Q94" s="240"/>
      <c r="R94" s="207"/>
      <c r="S94" s="229"/>
      <c r="T94" s="234"/>
      <c r="U94" s="230"/>
      <c r="V94" s="232"/>
      <c r="W94" s="234"/>
      <c r="X94" s="234"/>
      <c r="Y94" s="230"/>
      <c r="Z94" s="232"/>
      <c r="AA94" s="339"/>
      <c r="AB94" s="339"/>
      <c r="AC94" s="339"/>
      <c r="AD94" s="339"/>
      <c r="AE94" s="339"/>
      <c r="AF94" s="207"/>
      <c r="AG94" s="207"/>
      <c r="AH94" s="207"/>
      <c r="AI94" s="207"/>
      <c r="AJ94" s="207"/>
      <c r="AK94" s="207"/>
      <c r="AL94" s="207"/>
      <c r="AM94" s="207"/>
      <c r="AN94" s="207"/>
      <c r="AO94" s="233"/>
      <c r="AP94" s="233"/>
      <c r="AQ94" s="233"/>
    </row>
    <row r="95" spans="1:43" customFormat="1" hidden="1" x14ac:dyDescent="0.25">
      <c r="P95" s="211"/>
      <c r="Q95" s="240"/>
      <c r="R95" s="207"/>
      <c r="S95" s="229"/>
      <c r="T95" s="234"/>
      <c r="U95" s="230"/>
      <c r="V95" s="232"/>
      <c r="W95" s="234"/>
      <c r="X95" s="234"/>
      <c r="Y95" s="230"/>
      <c r="Z95" s="232"/>
      <c r="AA95" s="339"/>
      <c r="AB95" s="339"/>
      <c r="AC95" s="339"/>
      <c r="AD95" s="339"/>
      <c r="AE95" s="339"/>
      <c r="AF95" s="207"/>
      <c r="AG95" s="207"/>
      <c r="AH95" s="207"/>
      <c r="AI95" s="207"/>
      <c r="AJ95" s="207"/>
      <c r="AK95" s="207"/>
      <c r="AL95" s="207"/>
      <c r="AM95" s="207"/>
      <c r="AN95" s="207"/>
      <c r="AO95" s="233"/>
      <c r="AP95" s="233"/>
      <c r="AQ95" s="233"/>
    </row>
    <row r="96" spans="1:43" customFormat="1" ht="15" hidden="1" customHeight="1" x14ac:dyDescent="0.25">
      <c r="P96" s="211"/>
      <c r="Q96" s="240"/>
      <c r="R96" s="207"/>
      <c r="S96" s="229"/>
      <c r="T96" s="234"/>
      <c r="U96" s="230"/>
      <c r="V96" s="232"/>
      <c r="W96" s="234"/>
      <c r="X96" s="234"/>
      <c r="Y96" s="230"/>
      <c r="Z96" s="232"/>
      <c r="AA96" s="339"/>
      <c r="AB96" s="339"/>
      <c r="AC96" s="339"/>
      <c r="AD96" s="339"/>
      <c r="AE96" s="339"/>
      <c r="AF96" s="207"/>
      <c r="AG96" s="207"/>
      <c r="AH96" s="207"/>
      <c r="AI96" s="207"/>
      <c r="AJ96" s="207"/>
      <c r="AK96" s="207"/>
      <c r="AL96" s="207"/>
      <c r="AM96" s="207"/>
      <c r="AN96" s="207"/>
      <c r="AO96" s="233"/>
      <c r="AP96" s="233"/>
      <c r="AQ96" s="233"/>
    </row>
    <row r="97" spans="2:43" customFormat="1" hidden="1" x14ac:dyDescent="0.25">
      <c r="P97" s="211"/>
      <c r="Q97" s="240"/>
      <c r="R97" s="207"/>
      <c r="S97" s="229"/>
      <c r="T97" s="234"/>
      <c r="U97" s="230"/>
      <c r="V97" s="232"/>
      <c r="W97" s="234"/>
      <c r="X97" s="234"/>
      <c r="Y97" s="230"/>
      <c r="Z97" s="232"/>
      <c r="AA97" s="339"/>
      <c r="AB97" s="339"/>
      <c r="AC97" s="339"/>
      <c r="AD97" s="339"/>
      <c r="AE97" s="339"/>
      <c r="AF97" s="207"/>
      <c r="AG97" s="207"/>
      <c r="AH97" s="207"/>
      <c r="AI97" s="207"/>
      <c r="AJ97" s="207"/>
      <c r="AK97" s="207"/>
      <c r="AL97" s="207"/>
      <c r="AM97" s="207"/>
      <c r="AN97" s="207"/>
      <c r="AO97" s="233"/>
      <c r="AP97" s="233"/>
      <c r="AQ97" s="233"/>
    </row>
    <row r="98" spans="2:43" customFormat="1" hidden="1" x14ac:dyDescent="0.25">
      <c r="P98" s="211"/>
      <c r="Q98" s="240"/>
      <c r="R98" s="207"/>
      <c r="S98" s="229"/>
      <c r="T98" s="234"/>
      <c r="U98" s="230"/>
      <c r="V98" s="232"/>
      <c r="W98" s="234"/>
      <c r="X98" s="234"/>
      <c r="Y98" s="230"/>
      <c r="Z98" s="232"/>
      <c r="AA98" s="339"/>
      <c r="AB98" s="339"/>
      <c r="AC98" s="339"/>
      <c r="AD98" s="339"/>
      <c r="AE98" s="339"/>
      <c r="AF98" s="207"/>
      <c r="AG98" s="207"/>
      <c r="AH98" s="207"/>
      <c r="AI98" s="207"/>
      <c r="AJ98" s="207"/>
      <c r="AK98" s="207"/>
      <c r="AL98" s="207"/>
      <c r="AM98" s="207"/>
      <c r="AN98" s="207"/>
      <c r="AO98" s="233"/>
      <c r="AP98" s="233"/>
      <c r="AQ98" s="233"/>
    </row>
    <row r="99" spans="2:43" customFormat="1" hidden="1" x14ac:dyDescent="0.25">
      <c r="P99" s="211"/>
      <c r="Q99" s="240"/>
      <c r="R99" s="207"/>
      <c r="S99" s="229"/>
      <c r="T99" s="234"/>
      <c r="U99" s="230"/>
      <c r="V99" s="232"/>
      <c r="W99" s="234"/>
      <c r="X99" s="234"/>
      <c r="Y99" s="230"/>
      <c r="Z99" s="232"/>
      <c r="AA99" s="339"/>
      <c r="AB99" s="339"/>
      <c r="AC99" s="339"/>
      <c r="AD99" s="339"/>
      <c r="AE99" s="339"/>
      <c r="AF99" s="207"/>
      <c r="AG99" s="207"/>
      <c r="AH99" s="207"/>
      <c r="AI99" s="207"/>
      <c r="AJ99" s="207"/>
      <c r="AK99" s="207"/>
      <c r="AL99" s="207"/>
      <c r="AM99" s="207"/>
      <c r="AN99" s="207"/>
      <c r="AO99" s="233"/>
      <c r="AP99" s="233"/>
      <c r="AQ99" s="233"/>
    </row>
    <row r="100" spans="2:43" customFormat="1" hidden="1" x14ac:dyDescent="0.25">
      <c r="P100" s="211"/>
      <c r="Q100" s="240"/>
      <c r="R100" s="207"/>
      <c r="S100" s="229"/>
      <c r="T100" s="234"/>
      <c r="U100" s="230"/>
      <c r="V100" s="232"/>
      <c r="W100" s="234"/>
      <c r="X100" s="234"/>
      <c r="Y100" s="230"/>
      <c r="Z100" s="232"/>
      <c r="AA100" s="339"/>
      <c r="AB100" s="339"/>
      <c r="AC100" s="339"/>
      <c r="AD100" s="339"/>
      <c r="AE100" s="339"/>
      <c r="AF100" s="207"/>
      <c r="AG100" s="207"/>
      <c r="AH100" s="207"/>
      <c r="AI100" s="207"/>
      <c r="AJ100" s="207"/>
      <c r="AK100" s="207"/>
      <c r="AL100" s="207"/>
      <c r="AM100" s="207"/>
      <c r="AN100" s="207"/>
      <c r="AO100" s="233"/>
      <c r="AP100" s="233"/>
      <c r="AQ100" s="233"/>
    </row>
    <row r="101" spans="2:43" customFormat="1" hidden="1" x14ac:dyDescent="0.25">
      <c r="B101" s="1"/>
      <c r="P101" s="211"/>
      <c r="Q101" s="240"/>
      <c r="R101" s="207"/>
      <c r="S101" s="229"/>
      <c r="T101" s="234"/>
      <c r="U101" s="230"/>
      <c r="V101" s="232"/>
      <c r="W101" s="234"/>
      <c r="X101" s="234"/>
      <c r="Y101" s="230"/>
      <c r="Z101" s="232"/>
      <c r="AA101" s="339"/>
      <c r="AB101" s="339"/>
      <c r="AC101" s="339"/>
      <c r="AD101" s="339"/>
      <c r="AE101" s="339"/>
      <c r="AF101" s="207"/>
      <c r="AG101" s="207"/>
      <c r="AH101" s="207"/>
      <c r="AI101" s="207"/>
      <c r="AJ101" s="207"/>
      <c r="AK101" s="207"/>
      <c r="AL101" s="207"/>
      <c r="AM101" s="207"/>
      <c r="AN101" s="207"/>
      <c r="AO101" s="233"/>
      <c r="AP101" s="233"/>
      <c r="AQ101" s="233"/>
    </row>
    <row r="102" spans="2:43" customFormat="1" hidden="1" x14ac:dyDescent="0.25">
      <c r="B102" s="1"/>
      <c r="P102" s="211"/>
      <c r="Q102" s="240"/>
      <c r="R102" s="207"/>
      <c r="S102" s="229"/>
      <c r="T102" s="234"/>
      <c r="U102" s="230"/>
      <c r="V102" s="232"/>
      <c r="W102" s="234"/>
      <c r="X102" s="234"/>
      <c r="Y102" s="230"/>
      <c r="Z102" s="232"/>
      <c r="AA102" s="339"/>
      <c r="AB102" s="339"/>
      <c r="AC102" s="339"/>
      <c r="AD102" s="339"/>
      <c r="AE102" s="339"/>
      <c r="AF102" s="207"/>
      <c r="AG102" s="207"/>
      <c r="AH102" s="207"/>
      <c r="AI102" s="207"/>
      <c r="AJ102" s="207"/>
      <c r="AK102" s="207"/>
      <c r="AL102" s="207"/>
      <c r="AM102" s="207"/>
      <c r="AN102" s="207"/>
      <c r="AO102" s="233"/>
      <c r="AP102" s="233"/>
      <c r="AQ102" s="233"/>
    </row>
    <row r="103" spans="2:43" customFormat="1" hidden="1" x14ac:dyDescent="0.25">
      <c r="B103" s="1"/>
      <c r="P103" s="211"/>
      <c r="Q103" s="240"/>
      <c r="R103" s="207"/>
      <c r="S103" s="229"/>
      <c r="T103" s="234"/>
      <c r="U103" s="230"/>
      <c r="V103" s="232"/>
      <c r="W103" s="234"/>
      <c r="X103" s="234"/>
      <c r="Y103" s="230"/>
      <c r="Z103" s="232"/>
      <c r="AA103" s="339"/>
      <c r="AB103" s="339"/>
      <c r="AC103" s="339"/>
      <c r="AD103" s="339"/>
      <c r="AE103" s="339"/>
      <c r="AF103" s="207"/>
      <c r="AG103" s="207"/>
      <c r="AH103" s="207"/>
      <c r="AI103" s="207"/>
      <c r="AJ103" s="207"/>
      <c r="AK103" s="207"/>
      <c r="AL103" s="207"/>
      <c r="AM103" s="207"/>
      <c r="AN103" s="207"/>
      <c r="AO103" s="233"/>
      <c r="AP103" s="233"/>
      <c r="AQ103" s="233"/>
    </row>
    <row r="104" spans="2:43" customFormat="1" hidden="1" x14ac:dyDescent="0.25">
      <c r="B104" s="1"/>
      <c r="P104" s="211"/>
      <c r="Q104" s="240"/>
      <c r="R104" s="207"/>
      <c r="S104" s="229"/>
      <c r="T104" s="234"/>
      <c r="U104" s="230"/>
      <c r="V104" s="232"/>
      <c r="W104" s="234"/>
      <c r="X104" s="234"/>
      <c r="Y104" s="230"/>
      <c r="Z104" s="232"/>
      <c r="AA104" s="339"/>
      <c r="AB104" s="339"/>
      <c r="AC104" s="339"/>
      <c r="AD104" s="339"/>
      <c r="AE104" s="339"/>
      <c r="AF104" s="207"/>
      <c r="AG104" s="207"/>
      <c r="AH104" s="207"/>
      <c r="AI104" s="207"/>
      <c r="AJ104" s="207"/>
      <c r="AK104" s="207"/>
      <c r="AL104" s="207"/>
      <c r="AM104" s="207"/>
      <c r="AN104" s="207"/>
      <c r="AO104" s="233"/>
      <c r="AP104" s="233"/>
      <c r="AQ104" s="233"/>
    </row>
    <row r="105" spans="2:43" customFormat="1" hidden="1" x14ac:dyDescent="0.25">
      <c r="B105" s="1"/>
      <c r="P105" s="211"/>
      <c r="Q105" s="240"/>
      <c r="R105" s="207"/>
      <c r="S105" s="229"/>
      <c r="T105" s="234"/>
      <c r="U105" s="230"/>
      <c r="V105" s="232"/>
      <c r="W105" s="234"/>
      <c r="X105" s="234"/>
      <c r="Y105" s="230"/>
      <c r="Z105" s="232"/>
      <c r="AA105" s="339"/>
      <c r="AB105" s="339"/>
      <c r="AC105" s="339"/>
      <c r="AD105" s="339"/>
      <c r="AE105" s="339"/>
      <c r="AF105" s="207"/>
      <c r="AG105" s="207"/>
      <c r="AH105" s="207"/>
      <c r="AI105" s="207"/>
      <c r="AJ105" s="207"/>
      <c r="AK105" s="207"/>
      <c r="AL105" s="207"/>
      <c r="AM105" s="207"/>
      <c r="AN105" s="207"/>
      <c r="AO105" s="233"/>
      <c r="AP105" s="233"/>
      <c r="AQ105" s="233"/>
    </row>
    <row r="106" spans="2:43" customFormat="1" hidden="1" x14ac:dyDescent="0.25">
      <c r="B106" s="1"/>
      <c r="P106" s="211"/>
      <c r="Q106" s="240"/>
      <c r="R106" s="207"/>
      <c r="S106" s="229"/>
      <c r="T106" s="234"/>
      <c r="U106" s="230"/>
      <c r="V106" s="232"/>
      <c r="W106" s="234"/>
      <c r="X106" s="234"/>
      <c r="Y106" s="230"/>
      <c r="Z106" s="232"/>
      <c r="AA106" s="339"/>
      <c r="AB106" s="339"/>
      <c r="AC106" s="339"/>
      <c r="AD106" s="339"/>
      <c r="AE106" s="339"/>
      <c r="AF106" s="207"/>
      <c r="AG106" s="207"/>
      <c r="AH106" s="207"/>
      <c r="AI106" s="207"/>
      <c r="AJ106" s="207"/>
      <c r="AK106" s="207"/>
      <c r="AL106" s="207"/>
      <c r="AM106" s="207"/>
      <c r="AN106" s="207"/>
      <c r="AO106" s="233"/>
      <c r="AP106" s="233"/>
      <c r="AQ106" s="233"/>
    </row>
    <row r="107" spans="2:43" customFormat="1" hidden="1" x14ac:dyDescent="0.25">
      <c r="B107" s="1"/>
      <c r="P107" s="211"/>
      <c r="Q107" s="240"/>
      <c r="R107" s="207"/>
      <c r="S107" s="229"/>
      <c r="T107" s="234"/>
      <c r="U107" s="230"/>
      <c r="V107" s="232"/>
      <c r="W107" s="234"/>
      <c r="X107" s="234"/>
      <c r="Y107" s="230"/>
      <c r="Z107" s="232"/>
      <c r="AA107" s="339"/>
      <c r="AB107" s="339"/>
      <c r="AC107" s="339"/>
      <c r="AD107" s="339"/>
      <c r="AE107" s="339"/>
      <c r="AF107" s="207"/>
      <c r="AG107" s="207"/>
      <c r="AH107" s="207"/>
      <c r="AI107" s="207"/>
      <c r="AJ107" s="207"/>
      <c r="AK107" s="207"/>
      <c r="AL107" s="207"/>
      <c r="AM107" s="207"/>
      <c r="AN107" s="207"/>
      <c r="AO107" s="233"/>
      <c r="AP107" s="233"/>
      <c r="AQ107" s="233"/>
    </row>
    <row r="108" spans="2:43" customFormat="1" hidden="1" x14ac:dyDescent="0.25">
      <c r="B108" s="1"/>
      <c r="P108" s="211"/>
      <c r="Q108" s="240"/>
      <c r="R108" s="207"/>
      <c r="S108" s="229"/>
      <c r="T108" s="234"/>
      <c r="U108" s="230"/>
      <c r="V108" s="232"/>
      <c r="W108" s="234"/>
      <c r="X108" s="234"/>
      <c r="Y108" s="230"/>
      <c r="Z108" s="232"/>
      <c r="AA108" s="339"/>
      <c r="AB108" s="339"/>
      <c r="AC108" s="339"/>
      <c r="AD108" s="339"/>
      <c r="AE108" s="339"/>
      <c r="AF108" s="207"/>
      <c r="AG108" s="207"/>
      <c r="AH108" s="207"/>
      <c r="AI108" s="207"/>
      <c r="AJ108" s="207"/>
      <c r="AK108" s="207"/>
      <c r="AL108" s="207"/>
      <c r="AM108" s="207"/>
      <c r="AN108" s="207"/>
      <c r="AO108" s="233"/>
      <c r="AP108" s="233"/>
      <c r="AQ108" s="233"/>
    </row>
    <row r="109" spans="2:43" customFormat="1" hidden="1" x14ac:dyDescent="0.25">
      <c r="B109" s="1"/>
      <c r="P109" s="211"/>
      <c r="Q109" s="240"/>
      <c r="R109" s="207"/>
      <c r="S109" s="229"/>
      <c r="T109" s="234"/>
      <c r="U109" s="230"/>
      <c r="V109" s="232"/>
      <c r="W109" s="234"/>
      <c r="X109" s="234"/>
      <c r="Y109" s="230"/>
      <c r="Z109" s="232"/>
      <c r="AA109" s="339"/>
      <c r="AB109" s="339"/>
      <c r="AC109" s="339"/>
      <c r="AD109" s="339"/>
      <c r="AE109" s="339"/>
      <c r="AF109" s="207"/>
      <c r="AG109" s="207"/>
      <c r="AH109" s="207"/>
      <c r="AI109" s="207"/>
      <c r="AJ109" s="207"/>
      <c r="AK109" s="207"/>
      <c r="AL109" s="207"/>
      <c r="AM109" s="207"/>
      <c r="AN109" s="207"/>
      <c r="AO109" s="233"/>
      <c r="AP109" s="233"/>
      <c r="AQ109" s="233"/>
    </row>
    <row r="110" spans="2:43" customFormat="1" hidden="1" x14ac:dyDescent="0.25">
      <c r="B110" s="1"/>
      <c r="P110" s="211"/>
      <c r="Q110" s="240"/>
      <c r="R110" s="207"/>
      <c r="S110" s="229"/>
      <c r="T110" s="234"/>
      <c r="U110" s="230"/>
      <c r="V110" s="232"/>
      <c r="W110" s="234"/>
      <c r="X110" s="234"/>
      <c r="Y110" s="230"/>
      <c r="Z110" s="232"/>
      <c r="AA110" s="339"/>
      <c r="AB110" s="339"/>
      <c r="AC110" s="339"/>
      <c r="AD110" s="339"/>
      <c r="AE110" s="339"/>
      <c r="AF110" s="207"/>
      <c r="AG110" s="207"/>
      <c r="AH110" s="207"/>
      <c r="AI110" s="207"/>
      <c r="AJ110" s="207"/>
      <c r="AK110" s="207"/>
      <c r="AL110" s="207"/>
      <c r="AM110" s="207"/>
      <c r="AN110" s="207"/>
      <c r="AO110" s="233"/>
      <c r="AP110" s="233"/>
      <c r="AQ110" s="233"/>
    </row>
    <row r="111" spans="2:43" customFormat="1" hidden="1" x14ac:dyDescent="0.25">
      <c r="B111" s="1"/>
      <c r="P111" s="211"/>
      <c r="Q111" s="240"/>
      <c r="R111" s="207"/>
      <c r="S111" s="229"/>
      <c r="T111" s="234"/>
      <c r="U111" s="230"/>
      <c r="V111" s="232"/>
      <c r="W111" s="234"/>
      <c r="X111" s="234"/>
      <c r="Y111" s="230"/>
      <c r="Z111" s="232"/>
      <c r="AA111" s="339"/>
      <c r="AB111" s="339"/>
      <c r="AC111" s="339"/>
      <c r="AD111" s="339"/>
      <c r="AE111" s="339"/>
      <c r="AF111" s="207"/>
      <c r="AG111" s="207"/>
      <c r="AH111" s="207"/>
      <c r="AI111" s="207"/>
      <c r="AJ111" s="207"/>
      <c r="AK111" s="207"/>
      <c r="AL111" s="207"/>
      <c r="AM111" s="207"/>
      <c r="AN111" s="207"/>
      <c r="AO111" s="233"/>
      <c r="AP111" s="233"/>
      <c r="AQ111" s="233"/>
    </row>
    <row r="112" spans="2:43" customFormat="1" hidden="1" x14ac:dyDescent="0.25">
      <c r="B112" s="1"/>
      <c r="P112" s="211"/>
      <c r="Q112" s="240"/>
      <c r="R112" s="207"/>
      <c r="S112" s="229"/>
      <c r="T112" s="234"/>
      <c r="U112" s="230"/>
      <c r="V112" s="232"/>
      <c r="W112" s="234"/>
      <c r="X112" s="234"/>
      <c r="Y112" s="230"/>
      <c r="Z112" s="232"/>
      <c r="AA112" s="339"/>
      <c r="AB112" s="339"/>
      <c r="AC112" s="339"/>
      <c r="AD112" s="339"/>
      <c r="AE112" s="339"/>
      <c r="AF112" s="207"/>
      <c r="AG112" s="207"/>
      <c r="AH112" s="207"/>
      <c r="AI112" s="207"/>
      <c r="AJ112" s="207"/>
      <c r="AK112" s="207"/>
      <c r="AL112" s="207"/>
      <c r="AM112" s="207"/>
      <c r="AN112" s="207"/>
      <c r="AO112" s="233"/>
      <c r="AP112" s="233"/>
      <c r="AQ112" s="233"/>
    </row>
    <row r="113" spans="2:43" customFormat="1" hidden="1" x14ac:dyDescent="0.25">
      <c r="P113" s="211"/>
      <c r="Q113" s="240"/>
      <c r="R113" s="207"/>
      <c r="S113" s="229"/>
      <c r="T113" s="234"/>
      <c r="U113" s="230"/>
      <c r="V113" s="232"/>
      <c r="W113" s="234"/>
      <c r="X113" s="234"/>
      <c r="Y113" s="230"/>
      <c r="Z113" s="232"/>
      <c r="AA113" s="339"/>
      <c r="AB113" s="339"/>
      <c r="AC113" s="339"/>
      <c r="AD113" s="339"/>
      <c r="AE113" s="339"/>
      <c r="AF113" s="207"/>
      <c r="AG113" s="207"/>
      <c r="AH113" s="207"/>
      <c r="AI113" s="207"/>
      <c r="AJ113" s="207"/>
      <c r="AK113" s="207"/>
      <c r="AL113" s="207"/>
      <c r="AM113" s="207"/>
      <c r="AN113" s="207"/>
      <c r="AO113" s="233"/>
      <c r="AP113" s="233"/>
      <c r="AQ113" s="233"/>
    </row>
    <row r="114" spans="2:43" customFormat="1" hidden="1" x14ac:dyDescent="0.25">
      <c r="P114" s="211"/>
      <c r="Q114" s="240"/>
      <c r="R114" s="207"/>
      <c r="S114" s="229"/>
      <c r="T114" s="234"/>
      <c r="U114" s="230"/>
      <c r="V114" s="232"/>
      <c r="W114" s="234"/>
      <c r="X114" s="234"/>
      <c r="Y114" s="230"/>
      <c r="Z114" s="232"/>
      <c r="AA114" s="339"/>
      <c r="AB114" s="339"/>
      <c r="AC114" s="339"/>
      <c r="AD114" s="339"/>
      <c r="AE114" s="339"/>
      <c r="AF114" s="207"/>
      <c r="AG114" s="207"/>
      <c r="AH114" s="207"/>
      <c r="AI114" s="207"/>
      <c r="AJ114" s="207"/>
      <c r="AK114" s="207"/>
      <c r="AL114" s="207"/>
      <c r="AM114" s="207"/>
      <c r="AN114" s="207"/>
      <c r="AO114" s="233"/>
      <c r="AP114" s="233"/>
      <c r="AQ114" s="233"/>
    </row>
    <row r="115" spans="2:43" customFormat="1" hidden="1" x14ac:dyDescent="0.25">
      <c r="P115" s="211"/>
      <c r="Q115" s="240"/>
      <c r="R115" s="207"/>
      <c r="S115" s="229"/>
      <c r="T115" s="234"/>
      <c r="U115" s="230"/>
      <c r="V115" s="232"/>
      <c r="W115" s="234"/>
      <c r="X115" s="234"/>
      <c r="Y115" s="230"/>
      <c r="Z115" s="232"/>
      <c r="AA115" s="339"/>
      <c r="AB115" s="339"/>
      <c r="AC115" s="339"/>
      <c r="AD115" s="339"/>
      <c r="AE115" s="339"/>
      <c r="AF115" s="207"/>
      <c r="AG115" s="207"/>
      <c r="AH115" s="207"/>
      <c r="AI115" s="207"/>
      <c r="AJ115" s="207"/>
      <c r="AK115" s="207"/>
      <c r="AL115" s="207"/>
      <c r="AM115" s="207"/>
      <c r="AN115" s="207"/>
      <c r="AO115" s="233"/>
      <c r="AP115" s="233"/>
      <c r="AQ115" s="233"/>
    </row>
    <row r="116" spans="2:43" customFormat="1" hidden="1" x14ac:dyDescent="0.25">
      <c r="B116" s="1"/>
      <c r="P116" s="211"/>
      <c r="Q116" s="240"/>
      <c r="R116" s="207"/>
      <c r="S116" s="229"/>
      <c r="T116" s="234"/>
      <c r="U116" s="230"/>
      <c r="V116" s="232"/>
      <c r="W116" s="234"/>
      <c r="X116" s="234"/>
      <c r="Y116" s="230"/>
      <c r="Z116" s="232"/>
      <c r="AA116" s="339"/>
      <c r="AB116" s="339"/>
      <c r="AC116" s="339"/>
      <c r="AD116" s="339"/>
      <c r="AE116" s="339"/>
      <c r="AF116" s="207"/>
      <c r="AG116" s="207"/>
      <c r="AH116" s="207"/>
      <c r="AI116" s="207"/>
      <c r="AJ116" s="207"/>
      <c r="AK116" s="207"/>
      <c r="AL116" s="207"/>
      <c r="AM116" s="207"/>
      <c r="AN116" s="207"/>
      <c r="AO116" s="233"/>
      <c r="AP116" s="233"/>
      <c r="AQ116" s="233"/>
    </row>
    <row r="117" spans="2:43" customFormat="1" hidden="1" x14ac:dyDescent="0.25">
      <c r="B117" s="1"/>
      <c r="P117" s="211"/>
      <c r="Q117" s="240"/>
      <c r="R117" s="207"/>
      <c r="S117" s="229"/>
      <c r="T117" s="234"/>
      <c r="U117" s="230"/>
      <c r="V117" s="232"/>
      <c r="W117" s="234"/>
      <c r="X117" s="234"/>
      <c r="Y117" s="230"/>
      <c r="Z117" s="232"/>
      <c r="AA117" s="339"/>
      <c r="AB117" s="339"/>
      <c r="AC117" s="339"/>
      <c r="AD117" s="339"/>
      <c r="AE117" s="339"/>
      <c r="AF117" s="207"/>
      <c r="AG117" s="207"/>
      <c r="AH117" s="207"/>
      <c r="AI117" s="207"/>
      <c r="AJ117" s="207"/>
      <c r="AK117" s="207"/>
      <c r="AL117" s="207"/>
      <c r="AM117" s="207"/>
      <c r="AN117" s="207"/>
      <c r="AO117" s="233"/>
      <c r="AP117" s="233"/>
      <c r="AQ117" s="233"/>
    </row>
    <row r="118" spans="2:43" customFormat="1" hidden="1" x14ac:dyDescent="0.25">
      <c r="B118" s="12" t="s">
        <v>68</v>
      </c>
      <c r="P118" s="211"/>
      <c r="Q118" s="240"/>
      <c r="R118" s="207"/>
      <c r="S118" s="229"/>
      <c r="T118" s="234"/>
      <c r="U118" s="230"/>
      <c r="V118" s="232"/>
      <c r="W118" s="234"/>
      <c r="X118" s="234"/>
      <c r="Y118" s="230"/>
      <c r="Z118" s="232"/>
      <c r="AA118" s="339"/>
      <c r="AB118" s="339"/>
      <c r="AC118" s="339"/>
      <c r="AD118" s="339"/>
      <c r="AE118" s="339"/>
      <c r="AF118" s="207"/>
      <c r="AG118" s="207"/>
      <c r="AH118" s="207"/>
      <c r="AI118" s="207"/>
      <c r="AJ118" s="207"/>
      <c r="AK118" s="207"/>
      <c r="AL118" s="207"/>
      <c r="AM118" s="207"/>
      <c r="AN118" s="207"/>
      <c r="AO118" s="233"/>
      <c r="AP118" s="233"/>
      <c r="AQ118" s="233"/>
    </row>
    <row r="119" spans="2:43" customFormat="1" hidden="1" x14ac:dyDescent="0.25">
      <c r="B119" s="338"/>
      <c r="P119" s="211"/>
      <c r="Q119" s="240"/>
      <c r="R119" s="207"/>
      <c r="S119" s="229"/>
      <c r="T119" s="234"/>
      <c r="U119" s="230"/>
      <c r="V119" s="232"/>
      <c r="W119" s="234"/>
      <c r="X119" s="234"/>
      <c r="Y119" s="230"/>
      <c r="Z119" s="232"/>
      <c r="AA119" s="339"/>
      <c r="AB119" s="339"/>
      <c r="AC119" s="339"/>
      <c r="AD119" s="339"/>
      <c r="AE119" s="339"/>
      <c r="AF119" s="207"/>
      <c r="AG119" s="207"/>
      <c r="AH119" s="207"/>
      <c r="AI119" s="207"/>
      <c r="AJ119" s="207"/>
      <c r="AK119" s="207"/>
      <c r="AL119" s="207"/>
      <c r="AM119" s="207"/>
      <c r="AN119" s="207"/>
      <c r="AO119" s="233"/>
      <c r="AP119" s="233"/>
      <c r="AQ119" s="233"/>
    </row>
    <row r="120" spans="2:43" customFormat="1" hidden="1" x14ac:dyDescent="0.25">
      <c r="B120" s="1"/>
      <c r="P120" s="211"/>
      <c r="Q120" s="240"/>
      <c r="R120" s="207"/>
      <c r="S120" s="229"/>
      <c r="T120" s="234"/>
      <c r="U120" s="230"/>
      <c r="V120" s="232"/>
      <c r="W120" s="234"/>
      <c r="X120" s="234"/>
      <c r="Y120" s="230"/>
      <c r="Z120" s="232"/>
      <c r="AA120" s="339"/>
      <c r="AB120" s="339"/>
      <c r="AC120" s="339"/>
      <c r="AD120" s="339"/>
      <c r="AE120" s="339"/>
      <c r="AF120" s="207"/>
      <c r="AG120" s="207"/>
      <c r="AH120" s="207"/>
      <c r="AI120" s="207"/>
      <c r="AJ120" s="207"/>
      <c r="AK120" s="207"/>
      <c r="AL120" s="207"/>
      <c r="AM120" s="207"/>
      <c r="AN120" s="207"/>
      <c r="AO120" s="233"/>
      <c r="AP120" s="233"/>
      <c r="AQ120" s="233"/>
    </row>
    <row r="121" spans="2:43" customFormat="1" hidden="1" x14ac:dyDescent="0.25">
      <c r="P121" s="211"/>
      <c r="Q121" s="240"/>
      <c r="R121" s="207"/>
      <c r="S121" s="229"/>
      <c r="T121" s="234"/>
      <c r="U121" s="230"/>
      <c r="V121" s="232"/>
      <c r="W121" s="234"/>
      <c r="X121" s="234"/>
      <c r="Y121" s="230"/>
      <c r="Z121" s="232"/>
      <c r="AA121" s="339"/>
      <c r="AB121" s="339"/>
      <c r="AC121" s="339"/>
      <c r="AD121" s="339"/>
      <c r="AE121" s="339"/>
      <c r="AF121" s="207"/>
      <c r="AG121" s="207"/>
      <c r="AH121" s="207"/>
      <c r="AI121" s="207"/>
      <c r="AJ121" s="207"/>
      <c r="AK121" s="207"/>
      <c r="AL121" s="207"/>
      <c r="AM121" s="207"/>
      <c r="AN121" s="207"/>
      <c r="AO121" s="233"/>
      <c r="AP121" s="233"/>
      <c r="AQ121" s="233"/>
    </row>
    <row r="122" spans="2:43" customFormat="1" hidden="1" x14ac:dyDescent="0.25">
      <c r="P122" s="211"/>
      <c r="Q122" s="240"/>
      <c r="R122" s="207"/>
      <c r="S122" s="229"/>
      <c r="T122" s="234"/>
      <c r="U122" s="230"/>
      <c r="V122" s="232"/>
      <c r="W122" s="234"/>
      <c r="X122" s="234"/>
      <c r="Y122" s="230"/>
      <c r="Z122" s="232"/>
      <c r="AA122" s="339"/>
      <c r="AB122" s="339"/>
      <c r="AC122" s="339"/>
      <c r="AD122" s="339"/>
      <c r="AE122" s="339"/>
      <c r="AF122" s="207"/>
      <c r="AG122" s="207"/>
      <c r="AH122" s="207"/>
      <c r="AI122" s="207"/>
      <c r="AJ122" s="207"/>
      <c r="AK122" s="207"/>
      <c r="AL122" s="207"/>
      <c r="AM122" s="207"/>
      <c r="AN122" s="207"/>
      <c r="AO122" s="233"/>
      <c r="AP122" s="233"/>
      <c r="AQ122" s="233"/>
    </row>
    <row r="123" spans="2:43" customFormat="1" hidden="1" x14ac:dyDescent="0.25">
      <c r="P123" s="211"/>
      <c r="Q123" s="240"/>
      <c r="R123" s="207"/>
      <c r="S123" s="229"/>
      <c r="T123" s="234"/>
      <c r="U123" s="230"/>
      <c r="V123" s="232"/>
      <c r="W123" s="234"/>
      <c r="X123" s="234"/>
      <c r="Y123" s="230"/>
      <c r="Z123" s="232"/>
      <c r="AA123" s="339"/>
      <c r="AB123" s="339"/>
      <c r="AC123" s="339"/>
      <c r="AD123" s="339"/>
      <c r="AE123" s="339"/>
      <c r="AF123" s="207"/>
      <c r="AG123" s="207"/>
      <c r="AH123" s="207"/>
      <c r="AI123" s="207"/>
      <c r="AJ123" s="207"/>
      <c r="AK123" s="207"/>
      <c r="AL123" s="207"/>
      <c r="AM123" s="207"/>
      <c r="AN123" s="207"/>
      <c r="AO123" s="233"/>
      <c r="AP123" s="233"/>
      <c r="AQ123" s="233"/>
    </row>
    <row r="124" spans="2:43" customFormat="1" hidden="1" x14ac:dyDescent="0.25">
      <c r="P124" s="211"/>
      <c r="Q124" s="240"/>
      <c r="R124" s="207"/>
      <c r="S124" s="229"/>
      <c r="T124" s="234"/>
      <c r="U124" s="230"/>
      <c r="V124" s="232"/>
      <c r="W124" s="234"/>
      <c r="X124" s="234"/>
      <c r="Y124" s="230"/>
      <c r="Z124" s="232"/>
      <c r="AA124" s="339"/>
      <c r="AB124" s="339"/>
      <c r="AC124" s="339"/>
      <c r="AD124" s="339"/>
      <c r="AE124" s="339"/>
      <c r="AF124" s="207"/>
      <c r="AG124" s="207"/>
      <c r="AH124" s="207"/>
      <c r="AI124" s="207"/>
      <c r="AJ124" s="207"/>
      <c r="AK124" s="207"/>
      <c r="AL124" s="207"/>
      <c r="AM124" s="207"/>
      <c r="AN124" s="207"/>
      <c r="AO124" s="233"/>
      <c r="AP124" s="233"/>
      <c r="AQ124" s="233"/>
    </row>
    <row r="125" spans="2:43" customFormat="1" hidden="1" x14ac:dyDescent="0.25">
      <c r="P125" s="211"/>
      <c r="Q125" s="240"/>
      <c r="R125" s="207"/>
      <c r="S125" s="229"/>
      <c r="T125" s="234"/>
      <c r="U125" s="230"/>
      <c r="V125" s="232"/>
      <c r="W125" s="234"/>
      <c r="X125" s="234"/>
      <c r="Y125" s="230"/>
      <c r="Z125" s="232"/>
      <c r="AA125" s="339"/>
      <c r="AB125" s="339"/>
      <c r="AC125" s="339"/>
      <c r="AD125" s="339"/>
      <c r="AE125" s="339"/>
      <c r="AF125" s="207"/>
      <c r="AG125" s="207"/>
      <c r="AH125" s="207"/>
      <c r="AI125" s="207"/>
      <c r="AJ125" s="207"/>
      <c r="AK125" s="207"/>
      <c r="AL125" s="207"/>
      <c r="AM125" s="207"/>
      <c r="AN125" s="207"/>
      <c r="AO125" s="233"/>
      <c r="AP125" s="233"/>
      <c r="AQ125" s="233"/>
    </row>
    <row r="126" spans="2:43" customFormat="1" hidden="1" x14ac:dyDescent="0.25">
      <c r="P126" s="211"/>
      <c r="Q126" s="240"/>
      <c r="R126" s="207"/>
      <c r="S126" s="229"/>
      <c r="T126" s="234"/>
      <c r="U126" s="230"/>
      <c r="V126" s="232"/>
      <c r="W126" s="234"/>
      <c r="X126" s="234"/>
      <c r="Y126" s="230"/>
      <c r="Z126" s="232"/>
      <c r="AA126" s="339"/>
      <c r="AB126" s="339"/>
      <c r="AC126" s="339"/>
      <c r="AD126" s="339"/>
      <c r="AE126" s="339"/>
      <c r="AF126" s="207"/>
      <c r="AG126" s="207"/>
      <c r="AH126" s="207"/>
      <c r="AI126" s="207"/>
      <c r="AJ126" s="207"/>
      <c r="AK126" s="207"/>
      <c r="AL126" s="207"/>
      <c r="AM126" s="207"/>
      <c r="AN126" s="207"/>
      <c r="AO126" s="233"/>
      <c r="AP126" s="233"/>
      <c r="AQ126" s="233"/>
    </row>
    <row r="127" spans="2:43" customFormat="1" hidden="1" x14ac:dyDescent="0.25">
      <c r="P127" s="211"/>
      <c r="Q127" s="240"/>
      <c r="R127" s="207"/>
      <c r="S127" s="229"/>
      <c r="T127" s="234"/>
      <c r="U127" s="230"/>
      <c r="V127" s="232"/>
      <c r="W127" s="234"/>
      <c r="X127" s="234"/>
      <c r="Y127" s="230"/>
      <c r="Z127" s="232"/>
      <c r="AA127" s="339"/>
      <c r="AB127" s="339"/>
      <c r="AC127" s="339"/>
      <c r="AD127" s="339"/>
      <c r="AE127" s="339"/>
      <c r="AF127" s="207"/>
      <c r="AG127" s="207"/>
      <c r="AH127" s="207"/>
      <c r="AI127" s="207"/>
      <c r="AJ127" s="207"/>
      <c r="AK127" s="207"/>
      <c r="AL127" s="207"/>
      <c r="AM127" s="207"/>
      <c r="AN127" s="207"/>
      <c r="AO127" s="233"/>
      <c r="AP127" s="233"/>
      <c r="AQ127" s="233"/>
    </row>
    <row r="128" spans="2:43" customFormat="1" hidden="1" x14ac:dyDescent="0.25">
      <c r="P128" s="211"/>
      <c r="Q128" s="240"/>
      <c r="R128" s="207"/>
      <c r="S128" s="229"/>
      <c r="T128" s="234"/>
      <c r="U128" s="230"/>
      <c r="V128" s="232"/>
      <c r="W128" s="234"/>
      <c r="X128" s="234"/>
      <c r="Y128" s="230"/>
      <c r="Z128" s="232"/>
      <c r="AA128" s="339"/>
      <c r="AB128" s="339"/>
      <c r="AC128" s="339"/>
      <c r="AD128" s="339"/>
      <c r="AE128" s="339"/>
      <c r="AF128" s="207"/>
      <c r="AG128" s="207"/>
      <c r="AH128" s="207"/>
      <c r="AI128" s="207"/>
      <c r="AJ128" s="207"/>
      <c r="AK128" s="207"/>
      <c r="AL128" s="207"/>
      <c r="AM128" s="207"/>
      <c r="AN128" s="207"/>
      <c r="AO128" s="233"/>
      <c r="AP128" s="233"/>
      <c r="AQ128" s="233"/>
    </row>
    <row r="129" spans="16:43" customFormat="1" hidden="1" x14ac:dyDescent="0.25">
      <c r="P129" s="211"/>
      <c r="Q129" s="240"/>
      <c r="R129" s="207"/>
      <c r="S129" s="229"/>
      <c r="T129" s="234"/>
      <c r="U129" s="230"/>
      <c r="V129" s="232"/>
      <c r="W129" s="234"/>
      <c r="X129" s="234"/>
      <c r="Y129" s="230"/>
      <c r="Z129" s="232"/>
      <c r="AA129" s="339"/>
      <c r="AB129" s="339"/>
      <c r="AC129" s="339"/>
      <c r="AD129" s="339"/>
      <c r="AE129" s="339"/>
      <c r="AF129" s="207"/>
      <c r="AG129" s="207"/>
      <c r="AH129" s="207"/>
      <c r="AI129" s="207"/>
      <c r="AJ129" s="207"/>
      <c r="AK129" s="207"/>
      <c r="AL129" s="207"/>
      <c r="AM129" s="207"/>
      <c r="AN129" s="207"/>
      <c r="AO129" s="233"/>
      <c r="AP129" s="233"/>
      <c r="AQ129" s="233"/>
    </row>
    <row r="130" spans="16:43" customFormat="1" hidden="1" x14ac:dyDescent="0.25">
      <c r="P130" s="211"/>
      <c r="Q130" s="240"/>
      <c r="R130" s="207"/>
      <c r="S130" s="229"/>
      <c r="T130" s="234"/>
      <c r="U130" s="230"/>
      <c r="V130" s="232"/>
      <c r="W130" s="234"/>
      <c r="X130" s="234"/>
      <c r="Y130" s="230"/>
      <c r="Z130" s="232"/>
      <c r="AA130" s="339"/>
      <c r="AB130" s="339"/>
      <c r="AC130" s="339"/>
      <c r="AD130" s="339"/>
      <c r="AE130" s="339"/>
      <c r="AF130" s="207"/>
      <c r="AG130" s="207"/>
      <c r="AH130" s="207"/>
      <c r="AI130" s="207"/>
      <c r="AJ130" s="207"/>
      <c r="AK130" s="207"/>
      <c r="AL130" s="207"/>
      <c r="AM130" s="207"/>
      <c r="AN130" s="207"/>
      <c r="AO130" s="233"/>
      <c r="AP130" s="233"/>
      <c r="AQ130" s="233"/>
    </row>
    <row r="131" spans="16:43" customFormat="1" hidden="1" x14ac:dyDescent="0.25">
      <c r="P131" s="211"/>
      <c r="Q131" s="240"/>
      <c r="R131" s="207"/>
      <c r="S131" s="229"/>
      <c r="T131" s="234"/>
      <c r="U131" s="230"/>
      <c r="V131" s="232"/>
      <c r="W131" s="234"/>
      <c r="X131" s="234"/>
      <c r="Y131" s="230"/>
      <c r="Z131" s="232"/>
      <c r="AA131" s="339"/>
      <c r="AB131" s="339"/>
      <c r="AC131" s="339"/>
      <c r="AD131" s="339"/>
      <c r="AE131" s="339"/>
      <c r="AF131" s="207"/>
      <c r="AG131" s="207"/>
      <c r="AH131" s="207"/>
      <c r="AI131" s="207"/>
      <c r="AJ131" s="207"/>
      <c r="AK131" s="207"/>
      <c r="AL131" s="207"/>
      <c r="AM131" s="207"/>
      <c r="AN131" s="207"/>
      <c r="AO131" s="233"/>
      <c r="AP131" s="233"/>
      <c r="AQ131" s="233"/>
    </row>
    <row r="132" spans="16:43" customFormat="1" hidden="1" x14ac:dyDescent="0.25">
      <c r="P132" s="211"/>
      <c r="Q132" s="240"/>
      <c r="R132" s="207"/>
      <c r="S132" s="229"/>
      <c r="T132" s="234"/>
      <c r="U132" s="230"/>
      <c r="V132" s="232"/>
      <c r="W132" s="234"/>
      <c r="X132" s="234"/>
      <c r="Y132" s="230"/>
      <c r="Z132" s="232"/>
      <c r="AA132" s="339"/>
      <c r="AB132" s="339"/>
      <c r="AC132" s="339"/>
      <c r="AD132" s="339"/>
      <c r="AE132" s="339"/>
      <c r="AF132" s="207"/>
      <c r="AG132" s="207"/>
      <c r="AH132" s="207"/>
      <c r="AI132" s="207"/>
      <c r="AJ132" s="207"/>
      <c r="AK132" s="207"/>
      <c r="AL132" s="207"/>
      <c r="AM132" s="207"/>
      <c r="AN132" s="207"/>
      <c r="AO132" s="233"/>
      <c r="AP132" s="233"/>
      <c r="AQ132" s="233"/>
    </row>
    <row r="133" spans="16:43" customFormat="1" hidden="1" x14ac:dyDescent="0.25">
      <c r="P133" s="211"/>
      <c r="Q133" s="240"/>
      <c r="R133" s="207"/>
      <c r="S133" s="229"/>
      <c r="T133" s="234"/>
      <c r="U133" s="230"/>
      <c r="V133" s="232"/>
      <c r="W133" s="234"/>
      <c r="X133" s="234"/>
      <c r="Y133" s="230"/>
      <c r="Z133" s="232"/>
      <c r="AA133" s="339"/>
      <c r="AB133" s="339"/>
      <c r="AC133" s="339"/>
      <c r="AD133" s="339"/>
      <c r="AE133" s="339"/>
      <c r="AF133" s="207"/>
      <c r="AG133" s="207"/>
      <c r="AH133" s="207"/>
      <c r="AI133" s="207"/>
      <c r="AJ133" s="207"/>
      <c r="AK133" s="207"/>
      <c r="AL133" s="207"/>
      <c r="AM133" s="207"/>
      <c r="AN133" s="207"/>
      <c r="AO133" s="233"/>
      <c r="AP133" s="233"/>
      <c r="AQ133" s="233"/>
    </row>
  </sheetData>
  <sheetProtection algorithmName="SHA-512" hashValue="VHSY/EhYMn4HjDWmCn1FV6VJV9itcpH1MxM/GiVdZvv6RT2jBZu60X4W7FUegg2XPpybSrRIoj7U75CmTwnCzA==" saltValue="YZQXkinnZP8DwT+42Orc6g==" spinCount="100000" sheet="1" selectLockedCells="1"/>
  <mergeCells count="91">
    <mergeCell ref="B22:D22"/>
    <mergeCell ref="E22:G22"/>
    <mergeCell ref="H22:J22"/>
    <mergeCell ref="S1:V1"/>
    <mergeCell ref="W1:Z1"/>
    <mergeCell ref="S2:U2"/>
    <mergeCell ref="Y2:Z2"/>
    <mergeCell ref="E21:G21"/>
    <mergeCell ref="B23:D23"/>
    <mergeCell ref="E23:F23"/>
    <mergeCell ref="H23:I23"/>
    <mergeCell ref="B24:C25"/>
    <mergeCell ref="D24:D25"/>
    <mergeCell ref="E24:E25"/>
    <mergeCell ref="F24:F25"/>
    <mergeCell ref="G24:G25"/>
    <mergeCell ref="G33:G34"/>
    <mergeCell ref="B27:C28"/>
    <mergeCell ref="D27:D28"/>
    <mergeCell ref="E27:E28"/>
    <mergeCell ref="F27:F28"/>
    <mergeCell ref="G27:G28"/>
    <mergeCell ref="B29:C30"/>
    <mergeCell ref="B31:C32"/>
    <mergeCell ref="B33:C34"/>
    <mergeCell ref="D33:D34"/>
    <mergeCell ref="E33:E34"/>
    <mergeCell ref="F33:F34"/>
    <mergeCell ref="B47:C47"/>
    <mergeCell ref="B35:C36"/>
    <mergeCell ref="B37:C38"/>
    <mergeCell ref="B39:C40"/>
    <mergeCell ref="D39:D40"/>
    <mergeCell ref="G39:G40"/>
    <mergeCell ref="B41:C42"/>
    <mergeCell ref="B43:C44"/>
    <mergeCell ref="B45:C45"/>
    <mergeCell ref="B46:C46"/>
    <mergeCell ref="E39:E40"/>
    <mergeCell ref="F39:F40"/>
    <mergeCell ref="B49:F49"/>
    <mergeCell ref="G49:J49"/>
    <mergeCell ref="B51:J51"/>
    <mergeCell ref="B52:C52"/>
    <mergeCell ref="D52:F52"/>
    <mergeCell ref="H52:J52"/>
    <mergeCell ref="B60:J60"/>
    <mergeCell ref="B53:C53"/>
    <mergeCell ref="D53:F53"/>
    <mergeCell ref="H53:J53"/>
    <mergeCell ref="B55:C55"/>
    <mergeCell ref="D55:F55"/>
    <mergeCell ref="H55:J55"/>
    <mergeCell ref="B56:C56"/>
    <mergeCell ref="D56:F56"/>
    <mergeCell ref="H56:J56"/>
    <mergeCell ref="B57:D57"/>
    <mergeCell ref="E57:H57"/>
    <mergeCell ref="B61:C61"/>
    <mergeCell ref="D61:F61"/>
    <mergeCell ref="H61:J61"/>
    <mergeCell ref="B62:C62"/>
    <mergeCell ref="D62:F62"/>
    <mergeCell ref="H62:J62"/>
    <mergeCell ref="B64:C64"/>
    <mergeCell ref="D64:F64"/>
    <mergeCell ref="H64:J64"/>
    <mergeCell ref="B65:C65"/>
    <mergeCell ref="D65:F65"/>
    <mergeCell ref="H65:J65"/>
    <mergeCell ref="B69:J69"/>
    <mergeCell ref="B70:C70"/>
    <mergeCell ref="D70:F70"/>
    <mergeCell ref="H70:J70"/>
    <mergeCell ref="B71:C71"/>
    <mergeCell ref="D71:F71"/>
    <mergeCell ref="H71:J71"/>
    <mergeCell ref="B73:C73"/>
    <mergeCell ref="D73:F73"/>
    <mergeCell ref="H73:J73"/>
    <mergeCell ref="B74:C74"/>
    <mergeCell ref="D74:F74"/>
    <mergeCell ref="H74:J74"/>
    <mergeCell ref="B83:C83"/>
    <mergeCell ref="B78:J78"/>
    <mergeCell ref="B79:C79"/>
    <mergeCell ref="D79:F79"/>
    <mergeCell ref="H79:J79"/>
    <mergeCell ref="B80:C80"/>
    <mergeCell ref="D80:F80"/>
    <mergeCell ref="H80:J80"/>
  </mergeCells>
  <conditionalFormatting sqref="B53:C53 B56:C56 B62:C62 B65:C65 B71:C71 B74:C74 B80:C80 G53 G56 G62 G65 G71 G74 G80">
    <cfRule type="containsBlanks" dxfId="25" priority="11">
      <formula>LEN(TRIM(B53))=0</formula>
    </cfRule>
  </conditionalFormatting>
  <conditionalFormatting sqref="E29:E32 E35:E38 E41:E44 E46:E47">
    <cfRule type="containsBlanks" dxfId="24" priority="1">
      <formula>LEN(TRIM(E29))=0</formula>
    </cfRule>
  </conditionalFormatting>
  <conditionalFormatting sqref="F46 G24 G33 G39">
    <cfRule type="expression" dxfId="23" priority="26">
      <formula>E24="Anforderung nicht erfüllt"</formula>
    </cfRule>
  </conditionalFormatting>
  <conditionalFormatting sqref="G26:G27">
    <cfRule type="expression" dxfId="22" priority="15">
      <formula>F26="Anforderung nicht erfüllt"</formula>
    </cfRule>
  </conditionalFormatting>
  <conditionalFormatting sqref="H24:H25">
    <cfRule type="expression" dxfId="21" priority="24">
      <formula>IF(G24="Anforderung nicht erfüllt",1,0)</formula>
    </cfRule>
  </conditionalFormatting>
  <conditionalFormatting sqref="H27:H28">
    <cfRule type="expression" dxfId="20" priority="14">
      <formula>IF(G27="Anforderung nicht erfüllt",1,0)</formula>
    </cfRule>
  </conditionalFormatting>
  <conditionalFormatting sqref="H33:H34">
    <cfRule type="expression" dxfId="19" priority="21">
      <formula>IF(G33="Anforderung nicht erfüllt",1,0)</formula>
    </cfRule>
  </conditionalFormatting>
  <conditionalFormatting sqref="H39:H40">
    <cfRule type="expression" dxfId="18" priority="18">
      <formula>IF(G39="Anforderung nicht erfüllt",1,0)</formula>
    </cfRule>
  </conditionalFormatting>
  <conditionalFormatting sqref="I24:I25 I27:I28 I33:I34 I39:I40">
    <cfRule type="containsBlanks" dxfId="17" priority="27">
      <formula>LEN(TRIM(I24))=0</formula>
    </cfRule>
  </conditionalFormatting>
  <conditionalFormatting sqref="I46">
    <cfRule type="expression" dxfId="16" priority="25">
      <formula>IF(OR(H46="erfüllt",H46="",I46&lt;&gt;""),0,1)</formula>
    </cfRule>
  </conditionalFormatting>
  <conditionalFormatting sqref="J24:J28">
    <cfRule type="expression" dxfId="15" priority="12">
      <formula>IF(OR(I24="erfüllt",I24="",J24&lt;&gt;""),0,1)</formula>
    </cfRule>
  </conditionalFormatting>
  <conditionalFormatting sqref="J33:J34">
    <cfRule type="expression" dxfId="14" priority="19">
      <formula>IF(OR(I33="erfüllt",I33="",J33&lt;&gt;""),0,1)</formula>
    </cfRule>
  </conditionalFormatting>
  <conditionalFormatting sqref="J39:J40">
    <cfRule type="expression" dxfId="13" priority="16">
      <formula>IF(OR(I39="erfüllt",I39="",J39&lt;&gt;""),0,1)</formula>
    </cfRule>
  </conditionalFormatting>
  <dataValidations count="2">
    <dataValidation allowBlank="1" showInputMessage="1" showErrorMessage="1" promptTitle="Dateneingabe" prompt="Die Summe wird erst errechnet, wenn alle Eingaben vollständig sind. Bitte geben Sie eine &quot;0&quot; ein, wenn kein Eingriff  durchgeführt wurde." sqref="D80:F80 H80:J80 H74:J74 H71:J71 H65:J65 H62:J62 H56:J56 H53:J53 D53:F53 D56:F56 D62:F62 D65:F65 D71:F71 D74:F74" xr:uid="{9CCF1420-59CE-4E92-BDDC-9E1A77805E01}"/>
    <dataValidation type="textLength" operator="lessThan" allowBlank="1" showInputMessage="1" showErrorMessage="1" sqref="J24:J25 J27:J44" xr:uid="{663A389C-1AEF-410B-92F6-162FD0DA2F31}">
      <formula1>200</formula1>
    </dataValidation>
  </dataValidations>
  <hyperlinks>
    <hyperlink ref="B83" location="SV!A1" display="← Zurück " xr:uid="{C25B000E-FDC5-4AF2-98BF-F2B0CAC3D186}"/>
    <hyperlink ref="B118" location="SV!A1" display="← Zurück " xr:uid="{DF2CACFF-FFCC-4712-A8D9-516C5ED01325}"/>
    <hyperlink ref="G83" location="'Übersicht Bearbeitungsstand'!A1" display="zur Übersicht Bearbeitungsstand " xr:uid="{9B545B64-B885-442E-8689-4E5E0FFCB38A}"/>
    <hyperlink ref="B83:C83" location="Praxisinhaber!A1" display="← Zurück " xr:uid="{DB32BE40-67B5-4592-9CDD-A8504583AAF8}"/>
  </hyperlinks>
  <pageMargins left="0.7" right="0.7" top="0.78740157499999996" bottom="0.78740157499999996"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27572E6-78FF-46AC-A51E-C69ADAA73992}">
          <x14:formula1>
            <xm:f>versteckt!$E$1:$E$4</xm:f>
          </x14:formula1>
          <xm:sqref>I24:I25 I27:I28 I33:I34 I39:I40</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3</vt:i4>
      </vt:variant>
    </vt:vector>
  </HeadingPairs>
  <TitlesOfParts>
    <vt:vector size="18" baseType="lpstr">
      <vt:lpstr>Deckblatt</vt:lpstr>
      <vt:lpstr>Inhalt</vt:lpstr>
      <vt:lpstr>Ausfüllhinweise und Abkürzungen</vt:lpstr>
      <vt:lpstr>Übersicht Bearbeitungsstand</vt:lpstr>
      <vt:lpstr>Allgemeine Angaben</vt:lpstr>
      <vt:lpstr>Struktur</vt:lpstr>
      <vt:lpstr>LA</vt:lpstr>
      <vt:lpstr>SV</vt:lpstr>
      <vt:lpstr>Fallzahlen Einrichtung</vt:lpstr>
      <vt:lpstr>Vorabbewertung</vt:lpstr>
      <vt:lpstr>Auditbericht</vt:lpstr>
      <vt:lpstr>Überwachung</vt:lpstr>
      <vt:lpstr>Daten</vt:lpstr>
      <vt:lpstr>Hinw_Abw</vt:lpstr>
      <vt:lpstr>versteckt</vt:lpstr>
      <vt:lpstr>Auditbericht!Drucktitel</vt:lpstr>
      <vt:lpstr>Überwachung!Drucktitel</vt:lpstr>
      <vt:lpstr>Vorabbewertung!Drucktitel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ClarCert - Markus Bartl</dc:creator>
  <cp:lastModifiedBy>ClarCert - Niklas Müller</cp:lastModifiedBy>
  <dcterms:created xsi:type="dcterms:W3CDTF">2019-06-17T14:10:50Z</dcterms:created>
  <dcterms:modified xsi:type="dcterms:W3CDTF">2023-03-30T15:32:26Z</dcterms:modified>
</cp:coreProperties>
</file>